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760" firstSheet="1" activeTab="8"/>
  </bookViews>
  <sheets>
    <sheet name="Bevételek" sheetId="1" r:id="rId1"/>
    <sheet name="Kiadások" sheetId="2" r:id="rId2"/>
    <sheet name="Mérleg" sheetId="3" r:id="rId3"/>
    <sheet name="Felhalmozás" sheetId="4" r:id="rId4"/>
    <sheet name="Hitelek" sheetId="5" r:id="rId5"/>
    <sheet name="Támogatások" sheetId="6" r:id="rId6"/>
    <sheet name="Maradvány, létszám" sheetId="7" r:id="rId7"/>
    <sheet name="Vagyonmérleg" sheetId="8" r:id="rId8"/>
    <sheet name="Kedvezmények" sheetId="9" r:id="rId9"/>
    <sheet name="Előirányzat felhaszn.terv" sheetId="10" r:id="rId10"/>
    <sheet name="Több éves kiadás" sheetId="11" r:id="rId11"/>
  </sheets>
  <definedNames>
    <definedName name="_xlnm.Print_Area" localSheetId="10">'Több éves kiadás'!$A$1:$K$30</definedName>
  </definedNames>
  <calcPr fullCalcOnLoad="1"/>
</workbook>
</file>

<file path=xl/comments2.xml><?xml version="1.0" encoding="utf-8"?>
<comments xmlns="http://schemas.openxmlformats.org/spreadsheetml/2006/main">
  <authors>
    <author>Kati</author>
  </authors>
  <commentList>
    <comment ref="A6" authorId="0">
      <text>
        <r>
          <rPr>
            <b/>
            <sz val="10"/>
            <rFont val="Tahoma"/>
            <family val="0"/>
          </rPr>
          <t>Kati: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<sst xmlns="http://schemas.openxmlformats.org/spreadsheetml/2006/main" count="439" uniqueCount="346">
  <si>
    <t>Megnevezés</t>
  </si>
  <si>
    <t>Helyi Önkormányzatok működésének általános támogatása</t>
  </si>
  <si>
    <t>Egyes köznevelési feladatok támogatása</t>
  </si>
  <si>
    <t>Szociális gyermekjóléti és gyermekétkeztetési támogatás</t>
  </si>
  <si>
    <t>Kultúrális feladatok támogatása</t>
  </si>
  <si>
    <t>Kiegészítő támogatás</t>
  </si>
  <si>
    <t>Önkormányzatok működési támogatásai ( 1+....+6)</t>
  </si>
  <si>
    <t>Elvonások és befizetések bevételei</t>
  </si>
  <si>
    <t>Egyéb működési célú támogatások bevételei államháztartáson belülről</t>
  </si>
  <si>
    <t>Működési célú támogatások államháztartáson belülről (7+....+9)</t>
  </si>
  <si>
    <t>Felhalmozási célú önkormányzati támogatások</t>
  </si>
  <si>
    <t>Egyéb felhalmozási célú támogatások bevételei államháztartáson belülről</t>
  </si>
  <si>
    <t>Felhalmozási célú támogatások államháztartáson belülről ( 11+12)</t>
  </si>
  <si>
    <t>Vagyoni típusú adók ( építmény, kommunális )</t>
  </si>
  <si>
    <t>Értékesítési és forgalmi adók ( Iparűzési adó )</t>
  </si>
  <si>
    <t>Gépjármű adó</t>
  </si>
  <si>
    <t>Termékek és szolgáltatások adói ( 15+....+17 )</t>
  </si>
  <si>
    <t>Egyéb közhatalmi bevételek ( Pótlék, bírság, igazgatási szolgáltatás )</t>
  </si>
  <si>
    <t>Közhatalmi bevételek (   14+18+19)</t>
  </si>
  <si>
    <t>Szolgáltatások ellenértéke</t>
  </si>
  <si>
    <t>Ellátási díjak</t>
  </si>
  <si>
    <t>Kiszámlázott általános forgalmi adó</t>
  </si>
  <si>
    <t>Kamatbevételek</t>
  </si>
  <si>
    <t>Egyéb működési bevételek</t>
  </si>
  <si>
    <t>Működési Bevételek ( 21+...26)</t>
  </si>
  <si>
    <t>Egyéb működési célú átvett pénzeszközök</t>
  </si>
  <si>
    <t>Egyéb felhalmozási célú átvett pénzeszközök</t>
  </si>
  <si>
    <t>Költségvetési bevételek (10+13+20+27+28+29)</t>
  </si>
  <si>
    <t>Előző évi költségvetési maradvány igénybevétele</t>
  </si>
  <si>
    <t>Központi, irányító szervi támogatás</t>
  </si>
  <si>
    <t>Finanszírozási műveletek összesen:</t>
  </si>
  <si>
    <t>Személyi Juttatások</t>
  </si>
  <si>
    <t xml:space="preserve">Dologi kiadások </t>
  </si>
  <si>
    <t>Ellátottak pénzbeli juttatások</t>
  </si>
  <si>
    <t>Egyéb működési célú támogatások államháztartáson belülre</t>
  </si>
  <si>
    <t>Tartalék</t>
  </si>
  <si>
    <t>Ingatlanok beszerzése</t>
  </si>
  <si>
    <t>Egyéb tárgyi eszközök beszerzése</t>
  </si>
  <si>
    <t>Beruházási célú előzetesen felszámított áfa</t>
  </si>
  <si>
    <t>Ingatlanok felújítása</t>
  </si>
  <si>
    <t>Felújítási célú előzetesen felszámított áfa</t>
  </si>
  <si>
    <t>Felhalmozási célú támogatások államháztartáson belülre</t>
  </si>
  <si>
    <t>Egyéb felhalmozási célú támog. államháztart. kÍvülre</t>
  </si>
  <si>
    <t>Államháztartáson belüli megelőlegezések visszafizetése</t>
  </si>
  <si>
    <t>Eredeti Előirány-zat</t>
  </si>
  <si>
    <t>Sor-szám</t>
  </si>
  <si>
    <t>Elvonások, befizetések</t>
  </si>
  <si>
    <t>Egyéb működési célú kiadások ( 5+...+8)</t>
  </si>
  <si>
    <t>Beruházások (10+...+14)</t>
  </si>
  <si>
    <t>Felújítások  (16+17)</t>
  </si>
  <si>
    <t>Egyéb felhalmozási célú kiadások (19+20)</t>
  </si>
  <si>
    <t>Költségvetési kiadások  ( 1+...+4+9+15+18+21)</t>
  </si>
  <si>
    <t>Belföldi finanszírozás kiadásai (23)</t>
  </si>
  <si>
    <t>Összes kiadás ( 22+24)</t>
  </si>
  <si>
    <t>S.sz.</t>
  </si>
  <si>
    <t>Bevételek</t>
  </si>
  <si>
    <t>Kiadások</t>
  </si>
  <si>
    <t>Személyi juttatások</t>
  </si>
  <si>
    <t>Munkaadót terhelő járulékok</t>
  </si>
  <si>
    <t>Közhatalmi bevételek</t>
  </si>
  <si>
    <t>Működési bevételek</t>
  </si>
  <si>
    <t>Működési célú támogatások áht-n belülre</t>
  </si>
  <si>
    <t>Működési célú támogatások áht-n kívülre</t>
  </si>
  <si>
    <t>Működési bevételek (1+...+5)</t>
  </si>
  <si>
    <t>Működési kiadások (1+...+6)</t>
  </si>
  <si>
    <t>Költségvetési maradvány igénybevétele</t>
  </si>
  <si>
    <t xml:space="preserve">Működési hiány </t>
  </si>
  <si>
    <t>Működési többlet</t>
  </si>
  <si>
    <t>Felhalmozási célú Önkormányzati támogatások</t>
  </si>
  <si>
    <t>Beruházások</t>
  </si>
  <si>
    <t>Egyéb felhalmozási célú tám. Áht. belülről</t>
  </si>
  <si>
    <t>Felújítások</t>
  </si>
  <si>
    <t>Felhalmozási célú támogatások áht-n belülre</t>
  </si>
  <si>
    <t>Felhalmozási hiány</t>
  </si>
  <si>
    <t>Felhalmozási többlet</t>
  </si>
  <si>
    <t>Működési célú támogatások álht. belülről</t>
  </si>
  <si>
    <t>Eredeti Előirányzat</t>
  </si>
  <si>
    <t>Egyéb áruhasználati és szolgáltatási adó (Talajterhelési díj)</t>
  </si>
  <si>
    <t>Felhalmozási kiadások</t>
  </si>
  <si>
    <t>Beruházás:</t>
  </si>
  <si>
    <t>Nettó</t>
  </si>
  <si>
    <t xml:space="preserve">Áfa </t>
  </si>
  <si>
    <t>Összesen</t>
  </si>
  <si>
    <t>Beruházás összesen:</t>
  </si>
  <si>
    <t>Felújítás</t>
  </si>
  <si>
    <t>Felújítás összesen:</t>
  </si>
  <si>
    <t>Támogatások összesen:</t>
  </si>
  <si>
    <t>Eredeti</t>
  </si>
  <si>
    <t>Módosított</t>
  </si>
  <si>
    <t xml:space="preserve"> Felhalmozási kiadások összesen:</t>
  </si>
  <si>
    <t>Összes bevétel   (30+33)</t>
  </si>
  <si>
    <t>Egyéb működési célú támogat.államháztartáson kívülre</t>
  </si>
  <si>
    <t>Felhalmozási célú támogatások áht-n kív.</t>
  </si>
  <si>
    <t>Egyéb működi célú átvett pénzeszk.</t>
  </si>
  <si>
    <t>Államháztartáson belüli megelőlegezés</t>
  </si>
  <si>
    <t>Államházt.belüli megelőlegezés visszafiz.</t>
  </si>
  <si>
    <t>Finanszírozási bevétel  (7+8+9)</t>
  </si>
  <si>
    <t>Működési bevételek (6+10)</t>
  </si>
  <si>
    <t>Felhalmozási bevételek (13+14+15+16)</t>
  </si>
  <si>
    <t>Finanszírozási bevétel (18)</t>
  </si>
  <si>
    <t>Felhalmozási bevételek (17+19)</t>
  </si>
  <si>
    <t>Összes bevétel  (11+20)</t>
  </si>
  <si>
    <t>Finanszírozási kiadás ( 8+9+10)</t>
  </si>
  <si>
    <t>Működési kiadások (7+11)</t>
  </si>
  <si>
    <t>Felhalmozási kiadások ( 14+..+17)</t>
  </si>
  <si>
    <t>Finanszírozási kiadás (19)</t>
  </si>
  <si>
    <t>Felhalmozási kiadások( 18+20)</t>
  </si>
  <si>
    <t>Összes kiadás  (12+21)</t>
  </si>
  <si>
    <t>Támogatások, átadások</t>
  </si>
  <si>
    <t xml:space="preserve">Módosított Előirányzat </t>
  </si>
  <si>
    <t>Teljesítés</t>
  </si>
  <si>
    <t xml:space="preserve">Módosí-tott Előirány-zat </t>
  </si>
  <si>
    <t>Teljesí-tés</t>
  </si>
  <si>
    <t>Módosí-tott előirány-zat</t>
  </si>
  <si>
    <t>Eredeti előirány-zat</t>
  </si>
  <si>
    <t xml:space="preserve">Módosí-tott előirány-zat </t>
  </si>
  <si>
    <t>Dologi kiadások</t>
  </si>
  <si>
    <t>Hiteltörlesztések</t>
  </si>
  <si>
    <t>MEGNEVEZÉS</t>
  </si>
  <si>
    <t>A hitelszerződés eredeti lejárata</t>
  </si>
  <si>
    <t>Eredeti előirányzat</t>
  </si>
  <si>
    <t>Módosított előirányzat</t>
  </si>
  <si>
    <t>Fennmaradó tartozás</t>
  </si>
  <si>
    <t>1.</t>
  </si>
  <si>
    <t>2.</t>
  </si>
  <si>
    <t>3.</t>
  </si>
  <si>
    <t>4.</t>
  </si>
  <si>
    <t>5.</t>
  </si>
  <si>
    <t>6.</t>
  </si>
  <si>
    <t>ÖSSZES KÖTELEZETTSÉG</t>
  </si>
  <si>
    <t>Sor-
szám</t>
  </si>
  <si>
    <t>Támogatott szervezet neve</t>
  </si>
  <si>
    <t>Támogatás célja</t>
  </si>
  <si>
    <t>Sport</t>
  </si>
  <si>
    <t>spotpálya területének rendezése</t>
  </si>
  <si>
    <t>Táp Fejlődéséért Közalapítvány</t>
  </si>
  <si>
    <t>településfejlesztés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</si>
  <si>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</si>
  <si>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</si>
  <si>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</si>
  <si>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</si>
  <si>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</si>
  <si>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</si>
  <si>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</si>
  <si>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</si>
  <si>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</si>
  <si>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</si>
  <si>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</si>
  <si>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</si>
  <si>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</si>
  <si>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</si>
  <si>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</si>
  <si>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</si>
  <si>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</si>
  <si>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</si>
  <si>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</si>
  <si>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</si>
  <si>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</si>
  <si>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</si>
  <si>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</si>
  <si>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</si>
  <si>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</si>
  <si>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</si>
  <si>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</si>
  <si>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</si>
  <si>
    <t>Önkormányzat</t>
  </si>
  <si>
    <t>Létszámkimutatás</t>
  </si>
  <si>
    <t>Védőnő</t>
  </si>
  <si>
    <t>Közmunkások</t>
  </si>
  <si>
    <t>Önkormányzat összesen</t>
  </si>
  <si>
    <t>Eszközök</t>
  </si>
  <si>
    <t>Tárgy évi</t>
  </si>
  <si>
    <t>Források</t>
  </si>
  <si>
    <t>1.a.Törzsvagyon körébe tartozó</t>
  </si>
  <si>
    <t xml:space="preserve">    ebből: forgalomképtelen</t>
  </si>
  <si>
    <t xml:space="preserve">              korlátozottan forgalomképes</t>
  </si>
  <si>
    <t xml:space="preserve">1.b. Törzsvagyonba nem tartozó </t>
  </si>
  <si>
    <t>Eszközök összesen</t>
  </si>
  <si>
    <t>Források összesen</t>
  </si>
  <si>
    <t>Bevételi jogcím</t>
  </si>
  <si>
    <t>Kedvezmény nélkül elérhető teljesített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</si>
  <si>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</si>
  <si>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</si>
  <si>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</si>
  <si>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</si>
  <si>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</si>
  <si>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</si>
  <si>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</si>
  <si>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</si>
  <si>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</si>
  <si>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</si>
  <si>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>Talajterhelési dij</t>
  </si>
  <si>
    <t xml:space="preserve">Iparűzési adó állandó jelleggel végzett iparűzési tevékenység után 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</si>
  <si>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</si>
  <si>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</si>
  <si>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</si>
  <si>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</si>
  <si>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</si>
  <si>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</si>
  <si>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</si>
  <si>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</si>
  <si>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</si>
  <si>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</si>
  <si>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</si>
  <si>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</si>
  <si>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</si>
  <si>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</si>
  <si>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</si>
  <si>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</si>
  <si>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 összesen:</t>
  </si>
  <si>
    <t>Munkaadókat terhelő járulékok és szociális hozzájárulási adó</t>
  </si>
  <si>
    <t>Ellátottak pénzbeli juttatása</t>
  </si>
  <si>
    <t>Kiadások összesen:</t>
  </si>
  <si>
    <t>Egyenleg</t>
  </si>
  <si>
    <t>Termék és szolgáltatások adóiból történő elengedés</t>
  </si>
  <si>
    <t xml:space="preserve">                           Gépjárműadóból </t>
  </si>
  <si>
    <t>I. Alaptevékenység költségvetési egyenlege (1-2)</t>
  </si>
  <si>
    <t>II.Alaptevékenység finanszírozási egyenlege (4-5)</t>
  </si>
  <si>
    <t>1 Alaptevékenység költségvetési bevételei</t>
  </si>
  <si>
    <t>2 Alaptevákenyság költségvetési kiadásai</t>
  </si>
  <si>
    <t>3 Alaptevékenység finanszírozási bevételei</t>
  </si>
  <si>
    <t>4 Alaptevékenség finanszírozási kiadásai</t>
  </si>
  <si>
    <t>6 Vállalkozási tevékenység kiadásai</t>
  </si>
  <si>
    <t>5 Vállalkozási tevékenység bevételei</t>
  </si>
  <si>
    <t xml:space="preserve"> A). Alaptevékenység maradványa (I+II)</t>
  </si>
  <si>
    <t>B) Vállalkozási tevékenység maradványa (5-6)</t>
  </si>
  <si>
    <t>C) Összes maradvány (A+B)</t>
  </si>
  <si>
    <t>D) Alaptevékenység kötelezettségvállalással terhelt maradványa</t>
  </si>
  <si>
    <t xml:space="preserve">F) Vállalkozási tevékenységet terhelő befizetési kötelezettség </t>
  </si>
  <si>
    <t>G) Vállalkozási tevékenység felhasználható maradványa</t>
  </si>
  <si>
    <t>E) Alaptevékenység szabad maradványa (A-D)</t>
  </si>
  <si>
    <t>A/I. Immateriális javak</t>
  </si>
  <si>
    <t>Beruházások felújítások</t>
  </si>
  <si>
    <t>A/II. Tárgyi eszközök összesen</t>
  </si>
  <si>
    <t>A/III. Befektetett pénzügyi eszközök össz.</t>
  </si>
  <si>
    <t>C/II. Pénztárak,csekkek, betétkönyvek</t>
  </si>
  <si>
    <t>C/III.Forintszámlák</t>
  </si>
  <si>
    <t>C) Pénzeszközök</t>
  </si>
  <si>
    <t>Költségvetési évben esedékes követelés működési célú átvett pézeszközre</t>
  </si>
  <si>
    <t>D/I. Költségvetési évben esedékes követelés</t>
  </si>
  <si>
    <t>Adott előleg</t>
  </si>
  <si>
    <t>D/III.Követelés jellegű sajátos elszámolás</t>
  </si>
  <si>
    <t>D Követelések</t>
  </si>
  <si>
    <t>E) Egyéb sajátos eszközoldali elszámolás</t>
  </si>
  <si>
    <t>G/I Nemzeti vagyon induláskori értéke</t>
  </si>
  <si>
    <t>G/II Nemzeti vagyon változása</t>
  </si>
  <si>
    <t>G/III. Egyéb eszközök induláskori értéke és változásai</t>
  </si>
  <si>
    <t>G/IV Felhalmozott eredmény</t>
  </si>
  <si>
    <t>G/V Eszközök értékhelyesbítésének forrása</t>
  </si>
  <si>
    <t>G/VI. Mérleg szerinti eredmény</t>
  </si>
  <si>
    <t>G) Saját tőke</t>
  </si>
  <si>
    <t xml:space="preserve"> H/III/1. Kapott előleg</t>
  </si>
  <si>
    <t>H) Kötelezettségek</t>
  </si>
  <si>
    <t>H/III. Kötelezettség jellegű sajátos elszámol.</t>
  </si>
  <si>
    <t>Ingatlamok és kapcsolódó vagyoni értékű jogok</t>
  </si>
  <si>
    <t>Önként vállalt feladatok</t>
  </si>
  <si>
    <t>Önkormányzatok működési tám</t>
  </si>
  <si>
    <t>Működési célú tám. Áht.n belülről</t>
  </si>
  <si>
    <t>Felhalmozási célú támogatások áht-n belül</t>
  </si>
  <si>
    <t>Működési Bevételek</t>
  </si>
  <si>
    <t>Egyéb műk célú átvett pénzeszk</t>
  </si>
  <si>
    <t>Egyéb felh.célú átvett pénzeszközök</t>
  </si>
  <si>
    <t>Egyéb működési célú kiadások</t>
  </si>
  <si>
    <t>Egyéb felhalmozási célú kiadások</t>
  </si>
  <si>
    <t>Költségvetési kiadások</t>
  </si>
  <si>
    <t>Áht.-nbelüli megelőleg. Visszafiz.</t>
  </si>
  <si>
    <t>Belföldi finanszírozás kiadásai</t>
  </si>
  <si>
    <t>Előző évi költségvetési maradvány bevétele</t>
  </si>
  <si>
    <t>Táp Községi Önkormányzat</t>
  </si>
  <si>
    <t xml:space="preserve">a többéves kihatással járó döntések kimutatása, évenkénti bontásban </t>
  </si>
  <si>
    <t>A döntés, határozat száma és tartalma</t>
  </si>
  <si>
    <t>2013. év</t>
  </si>
  <si>
    <t xml:space="preserve">Győr-Szol megállapodás  szerinti törlesztés/2011.évtől ( 5 éves futamidő) </t>
  </si>
  <si>
    <t>Hegysor pályázat</t>
  </si>
  <si>
    <t>11.sz.táblázat</t>
  </si>
  <si>
    <t>Forgalomképes gépek, berendezések</t>
  </si>
  <si>
    <t>Költségvet.évben esedékes követ.közhat.Bev-re</t>
  </si>
  <si>
    <t>Költségvet.évben esedékes követ.Műk. bev-re</t>
  </si>
  <si>
    <t xml:space="preserve">Forgalomképes </t>
  </si>
  <si>
    <t xml:space="preserve">    O-ra leírt eszközök bruttó értéke  </t>
  </si>
  <si>
    <t>Munkaadókat terhelő járulék és Szociális h.jár.adó</t>
  </si>
  <si>
    <t>Önkormányzatok működési támogatás</t>
  </si>
  <si>
    <t>2014.év</t>
  </si>
  <si>
    <t>2015. év</t>
  </si>
  <si>
    <t>Budapesti Műszaki Egyetem (vezető óvónő tanfolyami díja)</t>
  </si>
  <si>
    <t>Választott tisztségviselő</t>
  </si>
  <si>
    <t>Falugondnok</t>
  </si>
  <si>
    <t>Kulturális dolgozó</t>
  </si>
  <si>
    <t>Elszámolásból származó bevételek</t>
  </si>
  <si>
    <t>A/IV Vagyonkezelésbe adott eszközök</t>
  </si>
  <si>
    <t>A. Befektetett eszközök összesen (I-IV.)</t>
  </si>
  <si>
    <t>H/I Költségvet.évben esedékes köt. dologi kiad-ra</t>
  </si>
  <si>
    <t>H/II. Költségvet.évet követően esed.kötelezettség (államházt.bel-megelőleg.visszafiz.+dologi kiad-ra)</t>
  </si>
  <si>
    <t>Mérlegben nem szereplő államházt.belüli</t>
  </si>
  <si>
    <t>2016. év</t>
  </si>
  <si>
    <t>12. számú tábla az    /2017. (  .) rendelethez</t>
  </si>
  <si>
    <t>Ingatlan beszerzése</t>
  </si>
  <si>
    <t>Informatikai eszközök</t>
  </si>
  <si>
    <t>Egyéb tárgyi eszközök</t>
  </si>
  <si>
    <t>Lakosságnak első lakáshozjutók</t>
  </si>
  <si>
    <t>Forintban !</t>
  </si>
  <si>
    <t>Forintban</t>
  </si>
  <si>
    <t>I) Kincstári számlavezetéssel kapcsolatos elsz.</t>
  </si>
  <si>
    <t>J/1 Eredményszemléletű bev.passzív időbeli elhat.</t>
  </si>
  <si>
    <t>J/2. Költségek, ráfordítás passzív időbeli elhat.</t>
  </si>
  <si>
    <t>J/3. Halasztott eredményszemléletű bevételek</t>
  </si>
  <si>
    <t>J) Passzív időbeli elhatárolások</t>
  </si>
  <si>
    <t>Tulajdonosi bevétel</t>
  </si>
  <si>
    <t>Informatikai eszközök beszerzése</t>
  </si>
  <si>
    <t xml:space="preserve">Kifizetett támogatás összege    </t>
  </si>
  <si>
    <t xml:space="preserve">Támogatás módosított előirányzata    </t>
  </si>
  <si>
    <t xml:space="preserve">Támogatás tervezett összge 
</t>
  </si>
  <si>
    <t>Vagyonkez.adott eszkvisszapótlási köt.</t>
  </si>
  <si>
    <t>vagyonkez.adott eszk.bruttó ért.(iskola vagyon)</t>
  </si>
  <si>
    <t>Módosí- tott</t>
  </si>
  <si>
    <t>2017 Év</t>
  </si>
  <si>
    <t xml:space="preserve">2017. évi maradványkimutatás </t>
  </si>
  <si>
    <t>2017. évi átlagos statisztikai létszám</t>
  </si>
  <si>
    <t>Előirányzat-felhasználási terv
2017. évre</t>
  </si>
  <si>
    <t>2017. év</t>
  </si>
  <si>
    <t>Immateriális javak beszerzése</t>
  </si>
  <si>
    <t>Immateriális javak</t>
  </si>
  <si>
    <t xml:space="preserve">  arculati kézikönyv</t>
  </si>
  <si>
    <t xml:space="preserve">  laptop</t>
  </si>
  <si>
    <t xml:space="preserve">  projektor</t>
  </si>
  <si>
    <t xml:space="preserve">  telefon védőnő</t>
  </si>
  <si>
    <t xml:space="preserve">  nyomtató</t>
  </si>
  <si>
    <t xml:space="preserve">  laptop védőnő</t>
  </si>
  <si>
    <t xml:space="preserve">  permetező</t>
  </si>
  <si>
    <t xml:space="preserve">  kamera rendszer</t>
  </si>
  <si>
    <t xml:space="preserve">  védőnő székek</t>
  </si>
  <si>
    <t xml:space="preserve">  csecsemő mérleg</t>
  </si>
  <si>
    <t xml:space="preserve">  kondigépek</t>
  </si>
  <si>
    <t xml:space="preserve"> külterületi utas pály</t>
  </si>
  <si>
    <t xml:space="preserve"> </t>
  </si>
  <si>
    <t>1. számú táblázat</t>
  </si>
  <si>
    <t>2. számú táblázat</t>
  </si>
  <si>
    <t>3. számú táblázat - Működési és felhalmozási mérleg</t>
  </si>
  <si>
    <t>4. számú táblázat</t>
  </si>
  <si>
    <t>Táp Községi Önkormányzat adósságot keletkeztető ügyletekből és kezességvállalásokból fennálló kötelezettségeinek alakulása</t>
  </si>
  <si>
    <t>5. számú táblázat</t>
  </si>
  <si>
    <t>6. számú táblázat</t>
  </si>
  <si>
    <t>7. számú táblázat</t>
  </si>
  <si>
    <t>8. számú táblázat</t>
  </si>
  <si>
    <t>9. számú táblázat</t>
  </si>
  <si>
    <r>
      <t xml:space="preserve">10. számú táblázat               </t>
    </r>
    <r>
      <rPr>
        <b/>
        <i/>
        <sz val="11"/>
        <rFont val="Times New Roman CE"/>
        <family val="0"/>
      </rPr>
      <t xml:space="preserve"> Közvetett támogatások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</si>
</sst>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\-??\ _F_t_-;_-@_-"/>
    <numFmt numFmtId="166" formatCode="yyyy\-mm\-dd"/>
    <numFmt numFmtId="167" formatCode="#,##0;\-#,##0"/>
    <numFmt numFmtId="168" formatCode="_-* #,##0.00\ _F_t_-;\-* #,##0.00\ _F_t_-;_-* \-??\ _F_t_-;_-@_-"/>
    <numFmt numFmtId="169" formatCode="[$-40E]yyyy\.\ mmmm\ d\.\,\ dddd"/>
  </numFmts>
  <fonts count="5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i/>
      <sz val="8"/>
      <name val="Arial"/>
      <family val="2"/>
    </font>
    <font>
      <b/>
      <sz val="11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i/>
      <sz val="9"/>
      <name val="Times New Roman CE"/>
      <family val="1"/>
    </font>
    <font>
      <b/>
      <sz val="10"/>
      <name val="Times New Roman CE"/>
      <family val="1"/>
    </font>
    <font>
      <b/>
      <i/>
      <sz val="11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13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3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1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 CE"/>
      <family val="1"/>
    </font>
    <font>
      <sz val="7"/>
      <name val="Times New Roman CE"/>
      <family val="1"/>
    </font>
    <font>
      <i/>
      <sz val="10"/>
      <name val="Arial"/>
      <family val="2"/>
    </font>
    <font>
      <sz val="11"/>
      <color theme="0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4" fillId="4" borderId="7" applyNumberFormat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8" applyNumberForma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7" borderId="0" applyNumberFormat="0" applyBorder="0" applyAlignment="0" applyProtection="0"/>
    <xf numFmtId="0" fontId="43" fillId="22" borderId="1" applyNumberFormat="0" applyAlignment="0" applyProtection="0"/>
    <xf numFmtId="9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65">
      <alignment/>
      <protection/>
    </xf>
    <xf numFmtId="0" fontId="2" fillId="0" borderId="10" xfId="64" applyFont="1" applyBorder="1" applyAlignment="1">
      <alignment wrapText="1"/>
      <protection/>
    </xf>
    <xf numFmtId="0" fontId="0" fillId="0" borderId="0" xfId="64" applyAlignment="1">
      <alignment wrapText="1"/>
      <protection/>
    </xf>
    <xf numFmtId="0" fontId="0" fillId="0" borderId="11" xfId="64" applyFont="1" applyBorder="1" applyAlignment="1">
      <alignment wrapText="1"/>
      <protection/>
    </xf>
    <xf numFmtId="0" fontId="0" fillId="0" borderId="12" xfId="64" applyFont="1" applyBorder="1" applyAlignment="1">
      <alignment wrapText="1"/>
      <protection/>
    </xf>
    <xf numFmtId="0" fontId="1" fillId="0" borderId="13" xfId="64" applyFont="1" applyBorder="1" applyAlignment="1">
      <alignment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vertic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19" xfId="0" applyFont="1" applyBorder="1" applyAlignment="1">
      <alignment/>
    </xf>
    <xf numFmtId="0" fontId="0" fillId="0" borderId="20" xfId="0" applyBorder="1" applyAlignment="1">
      <alignment wrapText="1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Font="1" applyBorder="1" applyAlignment="1">
      <alignment vertical="center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3" xfId="0" applyFont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Font="1" applyBorder="1" applyAlignment="1">
      <alignment vertical="center" wrapText="1"/>
    </xf>
    <xf numFmtId="0" fontId="2" fillId="0" borderId="26" xfId="0" applyFont="1" applyBorder="1" applyAlignment="1">
      <alignment/>
    </xf>
    <xf numFmtId="0" fontId="0" fillId="0" borderId="25" xfId="0" applyBorder="1" applyAlignment="1">
      <alignment/>
    </xf>
    <xf numFmtId="0" fontId="1" fillId="0" borderId="27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 vertical="center"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15" xfId="0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32" xfId="0" applyFont="1" applyBorder="1" applyAlignment="1">
      <alignment vertical="center" wrapText="1"/>
    </xf>
    <xf numFmtId="0" fontId="0" fillId="0" borderId="24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3" xfId="0" applyFont="1" applyBorder="1" applyAlignment="1">
      <alignment/>
    </xf>
    <xf numFmtId="0" fontId="2" fillId="0" borderId="33" xfId="65" applyFont="1" applyBorder="1" applyAlignment="1">
      <alignment horizontal="center" vertical="center" wrapText="1"/>
      <protection/>
    </xf>
    <xf numFmtId="0" fontId="0" fillId="0" borderId="34" xfId="65" applyFont="1" applyBorder="1">
      <alignment/>
      <protection/>
    </xf>
    <xf numFmtId="0" fontId="0" fillId="0" borderId="35" xfId="65" applyFont="1" applyBorder="1">
      <alignment/>
      <protection/>
    </xf>
    <xf numFmtId="0" fontId="2" fillId="0" borderId="36" xfId="65" applyFont="1" applyBorder="1" applyAlignment="1">
      <alignment horizontal="center" vertical="center" wrapText="1"/>
      <protection/>
    </xf>
    <xf numFmtId="0" fontId="0" fillId="0" borderId="37" xfId="65" applyFont="1" applyBorder="1">
      <alignment/>
      <protection/>
    </xf>
    <xf numFmtId="0" fontId="0" fillId="0" borderId="38" xfId="65" applyFont="1" applyBorder="1">
      <alignment/>
      <protection/>
    </xf>
    <xf numFmtId="0" fontId="0" fillId="0" borderId="39" xfId="65" applyFont="1" applyBorder="1">
      <alignment/>
      <protection/>
    </xf>
    <xf numFmtId="0" fontId="2" fillId="0" borderId="40" xfId="65" applyFont="1" applyBorder="1" applyAlignment="1">
      <alignment horizontal="center" vertical="center"/>
      <protection/>
    </xf>
    <xf numFmtId="0" fontId="1" fillId="0" borderId="13" xfId="65" applyFont="1" applyBorder="1" applyAlignment="1">
      <alignment wrapText="1"/>
      <protection/>
    </xf>
    <xf numFmtId="0" fontId="1" fillId="0" borderId="13" xfId="65" applyFont="1" applyBorder="1" applyAlignment="1">
      <alignment/>
      <protection/>
    </xf>
    <xf numFmtId="0" fontId="0" fillId="0" borderId="41" xfId="65" applyFont="1" applyBorder="1" applyAlignment="1">
      <alignment/>
      <protection/>
    </xf>
    <xf numFmtId="0" fontId="0" fillId="0" borderId="41" xfId="65" applyFont="1" applyBorder="1" applyAlignment="1">
      <alignment wrapText="1"/>
      <protection/>
    </xf>
    <xf numFmtId="0" fontId="8" fillId="0" borderId="36" xfId="65" applyFont="1" applyBorder="1" applyAlignment="1">
      <alignment horizontal="center" vertical="center" wrapText="1"/>
      <protection/>
    </xf>
    <xf numFmtId="0" fontId="0" fillId="0" borderId="37" xfId="65" applyFont="1" applyBorder="1" applyAlignment="1">
      <alignment horizontal="center"/>
      <protection/>
    </xf>
    <xf numFmtId="0" fontId="0" fillId="0" borderId="38" xfId="65" applyFont="1" applyBorder="1" applyAlignment="1">
      <alignment horizontal="center"/>
      <protection/>
    </xf>
    <xf numFmtId="0" fontId="0" fillId="0" borderId="39" xfId="65" applyFont="1" applyBorder="1" applyAlignment="1">
      <alignment horizontal="center"/>
      <protection/>
    </xf>
    <xf numFmtId="0" fontId="2" fillId="0" borderId="33" xfId="64" applyFont="1" applyBorder="1" applyAlignment="1">
      <alignment wrapText="1"/>
      <protection/>
    </xf>
    <xf numFmtId="0" fontId="0" fillId="0" borderId="35" xfId="64" applyFont="1" applyBorder="1" applyAlignment="1">
      <alignment wrapText="1"/>
      <protection/>
    </xf>
    <xf numFmtId="0" fontId="0" fillId="0" borderId="34" xfId="64" applyFont="1" applyBorder="1" applyAlignment="1">
      <alignment wrapText="1"/>
      <protection/>
    </xf>
    <xf numFmtId="0" fontId="2" fillId="0" borderId="36" xfId="64" applyFont="1" applyBorder="1" applyAlignment="1">
      <alignment horizontal="center" vertical="center" wrapText="1"/>
      <protection/>
    </xf>
    <xf numFmtId="0" fontId="0" fillId="0" borderId="38" xfId="64" applyFont="1" applyBorder="1" applyAlignment="1">
      <alignment wrapText="1"/>
      <protection/>
    </xf>
    <xf numFmtId="0" fontId="0" fillId="0" borderId="37" xfId="64" applyFont="1" applyBorder="1" applyAlignment="1">
      <alignment wrapText="1"/>
      <protection/>
    </xf>
    <xf numFmtId="0" fontId="2" fillId="0" borderId="40" xfId="64" applyFont="1" applyBorder="1" applyAlignment="1">
      <alignment horizontal="center" vertical="center" wrapText="1"/>
      <protection/>
    </xf>
    <xf numFmtId="0" fontId="0" fillId="0" borderId="41" xfId="64" applyFont="1" applyBorder="1" applyAlignment="1">
      <alignment/>
      <protection/>
    </xf>
    <xf numFmtId="0" fontId="0" fillId="0" borderId="41" xfId="64" applyFont="1" applyBorder="1" applyAlignment="1">
      <alignment wrapText="1"/>
      <protection/>
    </xf>
    <xf numFmtId="0" fontId="1" fillId="0" borderId="41" xfId="64" applyFont="1" applyBorder="1" applyAlignment="1">
      <alignment wrapText="1"/>
      <protection/>
    </xf>
    <xf numFmtId="0" fontId="0" fillId="0" borderId="38" xfId="64" applyFont="1" applyBorder="1" applyAlignment="1">
      <alignment horizontal="center" wrapText="1"/>
      <protection/>
    </xf>
    <xf numFmtId="0" fontId="0" fillId="0" borderId="37" xfId="64" applyFont="1" applyBorder="1" applyAlignment="1">
      <alignment horizontal="center" wrapText="1"/>
      <protection/>
    </xf>
    <xf numFmtId="0" fontId="0" fillId="0" borderId="39" xfId="64" applyFont="1" applyBorder="1" applyAlignment="1">
      <alignment horizontal="center" wrapText="1"/>
      <protection/>
    </xf>
    <xf numFmtId="0" fontId="0" fillId="0" borderId="42" xfId="0" applyBorder="1" applyAlignment="1">
      <alignment/>
    </xf>
    <xf numFmtId="0" fontId="11" fillId="0" borderId="42" xfId="63" applyFont="1" applyFill="1" applyBorder="1">
      <alignment/>
      <protection/>
    </xf>
    <xf numFmtId="0" fontId="11" fillId="0" borderId="42" xfId="63" applyFont="1" applyFill="1" applyBorder="1" applyAlignment="1">
      <alignment horizontal="right"/>
      <protection/>
    </xf>
    <xf numFmtId="0" fontId="9" fillId="0" borderId="42" xfId="63" applyFont="1" applyFill="1" applyBorder="1">
      <alignment/>
      <protection/>
    </xf>
    <xf numFmtId="0" fontId="9" fillId="0" borderId="42" xfId="63" applyFont="1" applyFill="1" applyBorder="1" applyAlignment="1">
      <alignment horizontal="right"/>
      <protection/>
    </xf>
    <xf numFmtId="0" fontId="1" fillId="0" borderId="42" xfId="0" applyFont="1" applyBorder="1" applyAlignment="1">
      <alignment/>
    </xf>
    <xf numFmtId="0" fontId="9" fillId="0" borderId="25" xfId="63" applyFont="1" applyFill="1" applyBorder="1" applyAlignment="1">
      <alignment/>
      <protection/>
    </xf>
    <xf numFmtId="44" fontId="9" fillId="0" borderId="20" xfId="69" applyFont="1" applyFill="1" applyBorder="1" applyAlignment="1">
      <alignment/>
    </xf>
    <xf numFmtId="44" fontId="9" fillId="0" borderId="25" xfId="69" applyFont="1" applyFill="1" applyBorder="1" applyAlignment="1">
      <alignment/>
    </xf>
    <xf numFmtId="0" fontId="0" fillId="0" borderId="43" xfId="0" applyBorder="1" applyAlignment="1">
      <alignment/>
    </xf>
    <xf numFmtId="0" fontId="0" fillId="0" borderId="42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0" fontId="2" fillId="0" borderId="19" xfId="0" applyFont="1" applyBorder="1" applyAlignment="1">
      <alignment wrapText="1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 vertical="center"/>
    </xf>
    <xf numFmtId="0" fontId="0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2" fillId="0" borderId="42" xfId="0" applyFont="1" applyBorder="1" applyAlignment="1">
      <alignment wrapText="1"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vertical="center"/>
    </xf>
    <xf numFmtId="0" fontId="0" fillId="0" borderId="42" xfId="0" applyFont="1" applyBorder="1" applyAlignment="1">
      <alignment vertical="center" wrapText="1"/>
    </xf>
    <xf numFmtId="164" fontId="9" fillId="0" borderId="0" xfId="63" applyNumberFormat="1" applyFont="1" applyFill="1" applyBorder="1" applyAlignment="1" applyProtection="1">
      <alignment horizontal="center" vertical="center" wrapText="1"/>
      <protection/>
    </xf>
    <xf numFmtId="164" fontId="9" fillId="0" borderId="0" xfId="63" applyNumberFormat="1" applyFont="1" applyFill="1" applyBorder="1" applyAlignment="1" applyProtection="1">
      <alignment horizontal="center" vertical="center"/>
      <protection/>
    </xf>
    <xf numFmtId="0" fontId="13" fillId="0" borderId="48" xfId="63" applyFont="1" applyFill="1" applyBorder="1" applyAlignment="1">
      <alignment horizontal="center" vertical="center" wrapText="1"/>
      <protection/>
    </xf>
    <xf numFmtId="0" fontId="0" fillId="0" borderId="49" xfId="63" applyFont="1" applyFill="1" applyBorder="1" applyAlignment="1">
      <alignment horizontal="center" vertical="center"/>
      <protection/>
    </xf>
    <xf numFmtId="0" fontId="0" fillId="0" borderId="50" xfId="63" applyFont="1" applyFill="1" applyBorder="1" applyAlignment="1">
      <alignment horizontal="center" vertical="center"/>
      <protection/>
    </xf>
    <xf numFmtId="0" fontId="0" fillId="0" borderId="51" xfId="63" applyFont="1" applyFill="1" applyBorder="1" applyAlignment="1">
      <alignment horizontal="center" vertical="center"/>
      <protection/>
    </xf>
    <xf numFmtId="0" fontId="0" fillId="0" borderId="52" xfId="63" applyFont="1" applyFill="1" applyBorder="1" applyAlignment="1">
      <alignment horizontal="center" vertical="center"/>
      <protection/>
    </xf>
    <xf numFmtId="0" fontId="0" fillId="0" borderId="53" xfId="63" applyFont="1" applyFill="1" applyBorder="1" applyProtection="1">
      <alignment/>
      <protection locked="0"/>
    </xf>
    <xf numFmtId="165" fontId="0" fillId="0" borderId="53" xfId="40" applyNumberFormat="1" applyFont="1" applyFill="1" applyBorder="1" applyAlignment="1" applyProtection="1">
      <alignment/>
      <protection locked="0"/>
    </xf>
    <xf numFmtId="166" fontId="0" fillId="0" borderId="54" xfId="40" applyNumberFormat="1" applyFont="1" applyFill="1" applyBorder="1" applyAlignment="1" applyProtection="1">
      <alignment/>
      <protection/>
    </xf>
    <xf numFmtId="0" fontId="0" fillId="0" borderId="55" xfId="63" applyFont="1" applyFill="1" applyBorder="1" applyAlignment="1">
      <alignment horizontal="center" vertical="center"/>
      <protection/>
    </xf>
    <xf numFmtId="0" fontId="0" fillId="0" borderId="56" xfId="63" applyFont="1" applyFill="1" applyBorder="1" applyProtection="1">
      <alignment/>
      <protection locked="0"/>
    </xf>
    <xf numFmtId="165" fontId="0" fillId="0" borderId="56" xfId="40" applyNumberFormat="1" applyFont="1" applyFill="1" applyBorder="1" applyAlignment="1" applyProtection="1">
      <alignment/>
      <protection locked="0"/>
    </xf>
    <xf numFmtId="166" fontId="0" fillId="0" borderId="57" xfId="40" applyNumberFormat="1" applyFont="1" applyFill="1" applyBorder="1" applyAlignment="1" applyProtection="1">
      <alignment/>
      <protection/>
    </xf>
    <xf numFmtId="0" fontId="0" fillId="0" borderId="58" xfId="63" applyFont="1" applyFill="1" applyBorder="1" applyAlignment="1">
      <alignment horizontal="center" vertical="center"/>
      <protection/>
    </xf>
    <xf numFmtId="0" fontId="0" fillId="0" borderId="48" xfId="63" applyFont="1" applyFill="1" applyBorder="1" applyProtection="1">
      <alignment/>
      <protection locked="0"/>
    </xf>
    <xf numFmtId="165" fontId="0" fillId="0" borderId="48" xfId="40" applyNumberFormat="1" applyFont="1" applyFill="1" applyBorder="1" applyAlignment="1" applyProtection="1">
      <alignment/>
      <protection locked="0"/>
    </xf>
    <xf numFmtId="0" fontId="13" fillId="0" borderId="50" xfId="63" applyFont="1" applyFill="1" applyBorder="1">
      <alignment/>
      <protection/>
    </xf>
    <xf numFmtId="165" fontId="0" fillId="0" borderId="50" xfId="63" applyNumberFormat="1" applyFont="1" applyFill="1" applyBorder="1">
      <alignment/>
      <protection/>
    </xf>
    <xf numFmtId="165" fontId="0" fillId="0" borderId="51" xfId="63" applyNumberFormat="1" applyFont="1" applyFill="1" applyBorder="1">
      <alignment/>
      <protection/>
    </xf>
    <xf numFmtId="0" fontId="0" fillId="0" borderId="0" xfId="0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15" fillId="0" borderId="59" xfId="0" applyFont="1" applyBorder="1" applyAlignment="1" applyProtection="1">
      <alignment horizontal="center" vertical="center" wrapText="1"/>
      <protection/>
    </xf>
    <xf numFmtId="0" fontId="15" fillId="0" borderId="60" xfId="0" applyFont="1" applyBorder="1" applyAlignment="1" applyProtection="1">
      <alignment horizontal="center" vertical="center"/>
      <protection/>
    </xf>
    <xf numFmtId="0" fontId="15" fillId="0" borderId="61" xfId="0" applyFont="1" applyBorder="1" applyAlignment="1" applyProtection="1">
      <alignment horizontal="center" vertical="center" wrapText="1"/>
      <protection/>
    </xf>
    <xf numFmtId="0" fontId="16" fillId="0" borderId="62" xfId="0" applyFont="1" applyBorder="1" applyAlignment="1" applyProtection="1">
      <alignment horizontal="right" vertical="center" indent="1"/>
      <protection/>
    </xf>
    <xf numFmtId="0" fontId="16" fillId="0" borderId="63" xfId="0" applyFont="1" applyBorder="1" applyAlignment="1" applyProtection="1">
      <alignment horizontal="left" vertical="center" indent="1"/>
      <protection locked="0"/>
    </xf>
    <xf numFmtId="3" fontId="16" fillId="0" borderId="64" xfId="0" applyNumberFormat="1" applyFont="1" applyBorder="1" applyAlignment="1" applyProtection="1">
      <alignment horizontal="right" vertical="center" indent="1"/>
      <protection locked="0"/>
    </xf>
    <xf numFmtId="0" fontId="16" fillId="0" borderId="55" xfId="0" applyFont="1" applyBorder="1" applyAlignment="1" applyProtection="1">
      <alignment horizontal="right" vertical="center" indent="1"/>
      <protection/>
    </xf>
    <xf numFmtId="0" fontId="16" fillId="0" borderId="56" xfId="0" applyFont="1" applyBorder="1" applyAlignment="1" applyProtection="1">
      <alignment horizontal="left" vertical="center" indent="1"/>
      <protection locked="0"/>
    </xf>
    <xf numFmtId="3" fontId="16" fillId="0" borderId="57" xfId="0" applyNumberFormat="1" applyFont="1" applyBorder="1" applyAlignment="1" applyProtection="1">
      <alignment horizontal="right" vertical="center" indent="1"/>
      <protection locked="0"/>
    </xf>
    <xf numFmtId="3" fontId="16" fillId="0" borderId="57" xfId="0" applyNumberFormat="1" applyFont="1" applyFill="1" applyBorder="1" applyAlignment="1" applyProtection="1">
      <alignment horizontal="right" vertical="center" indent="1"/>
      <protection locked="0"/>
    </xf>
    <xf numFmtId="0" fontId="16" fillId="0" borderId="58" xfId="0" applyFont="1" applyBorder="1" applyAlignment="1" applyProtection="1">
      <alignment horizontal="right" vertical="center" indent="1"/>
      <protection/>
    </xf>
    <xf numFmtId="0" fontId="16" fillId="0" borderId="48" xfId="0" applyFont="1" applyBorder="1" applyAlignment="1" applyProtection="1">
      <alignment horizontal="left" vertical="center" indent="1"/>
      <protection locked="0"/>
    </xf>
    <xf numFmtId="3" fontId="16" fillId="0" borderId="65" xfId="0" applyNumberFormat="1" applyFont="1" applyFill="1" applyBorder="1" applyAlignment="1" applyProtection="1">
      <alignment horizontal="right" vertical="center" indent="1"/>
      <protection locked="0"/>
    </xf>
    <xf numFmtId="164" fontId="0" fillId="24" borderId="66" xfId="0" applyNumberFormat="1" applyFont="1" applyFill="1" applyBorder="1" applyAlignment="1" applyProtection="1">
      <alignment horizontal="left" vertical="center" wrapText="1" indent="2"/>
      <protection/>
    </xf>
    <xf numFmtId="3" fontId="13" fillId="0" borderId="51" xfId="0" applyNumberFormat="1" applyFont="1" applyFill="1" applyBorder="1" applyAlignment="1" applyProtection="1">
      <alignment horizontal="right" vertical="center" indent="1"/>
      <protection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64" fontId="24" fillId="0" borderId="0" xfId="62" applyNumberFormat="1" applyFont="1" applyFill="1" applyAlignment="1">
      <alignment horizontal="center" vertical="center" wrapText="1"/>
      <protection/>
    </xf>
    <xf numFmtId="164" fontId="24" fillId="0" borderId="0" xfId="62" applyNumberFormat="1" applyFont="1" applyFill="1" applyAlignment="1">
      <alignment vertical="center" wrapText="1"/>
      <protection/>
    </xf>
    <xf numFmtId="164" fontId="22" fillId="0" borderId="0" xfId="62" applyNumberFormat="1" applyFont="1" applyFill="1" applyAlignment="1">
      <alignment horizontal="right" vertical="center"/>
      <protection/>
    </xf>
    <xf numFmtId="0" fontId="15" fillId="0" borderId="49" xfId="62" applyFont="1" applyFill="1" applyBorder="1" applyAlignment="1">
      <alignment horizontal="center" vertical="center" wrapText="1"/>
      <protection/>
    </xf>
    <xf numFmtId="0" fontId="15" fillId="0" borderId="50" xfId="62" applyFont="1" applyFill="1" applyBorder="1" applyAlignment="1" applyProtection="1">
      <alignment horizontal="center" vertical="center" wrapText="1"/>
      <protection/>
    </xf>
    <xf numFmtId="0" fontId="15" fillId="0" borderId="51" xfId="62" applyFont="1" applyFill="1" applyBorder="1" applyAlignment="1" applyProtection="1">
      <alignment horizontal="center" vertical="center" wrapText="1"/>
      <protection/>
    </xf>
    <xf numFmtId="0" fontId="13" fillId="0" borderId="0" xfId="62" applyFont="1" applyFill="1" applyAlignment="1">
      <alignment horizontal="center" vertical="center" wrapText="1"/>
      <protection/>
    </xf>
    <xf numFmtId="0" fontId="23" fillId="0" borderId="49" xfId="62" applyFont="1" applyFill="1" applyBorder="1" applyAlignment="1">
      <alignment horizontal="center" vertical="center" wrapText="1"/>
      <protection/>
    </xf>
    <xf numFmtId="0" fontId="23" fillId="0" borderId="50" xfId="62" applyFont="1" applyFill="1" applyBorder="1" applyAlignment="1" applyProtection="1">
      <alignment horizontal="center" vertical="center" wrapText="1"/>
      <protection/>
    </xf>
    <xf numFmtId="0" fontId="23" fillId="0" borderId="51" xfId="62" applyFont="1" applyFill="1" applyBorder="1" applyAlignment="1" applyProtection="1">
      <alignment horizontal="center" vertical="center" wrapText="1"/>
      <protection/>
    </xf>
    <xf numFmtId="0" fontId="16" fillId="0" borderId="62" xfId="62" applyFont="1" applyFill="1" applyBorder="1" applyAlignment="1">
      <alignment horizontal="center" vertical="center" wrapText="1"/>
      <protection/>
    </xf>
    <xf numFmtId="0" fontId="25" fillId="0" borderId="67" xfId="62" applyFont="1" applyFill="1" applyBorder="1" applyAlignment="1" applyProtection="1">
      <alignment horizontal="left" vertical="center" wrapText="1" indent="1"/>
      <protection/>
    </xf>
    <xf numFmtId="164" fontId="16" fillId="0" borderId="67" xfId="62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4" xfId="62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0" xfId="62" applyFill="1" applyAlignment="1">
      <alignment vertical="center" wrapText="1"/>
      <protection/>
    </xf>
    <xf numFmtId="0" fontId="16" fillId="0" borderId="55" xfId="62" applyFont="1" applyFill="1" applyBorder="1" applyAlignment="1">
      <alignment horizontal="center" vertical="center" wrapText="1"/>
      <protection/>
    </xf>
    <xf numFmtId="0" fontId="25" fillId="0" borderId="68" xfId="62" applyFont="1" applyFill="1" applyBorder="1" applyAlignment="1" applyProtection="1">
      <alignment horizontal="left" vertical="center" wrapText="1" indent="1"/>
      <protection/>
    </xf>
    <xf numFmtId="164" fontId="16" fillId="0" borderId="68" xfId="62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62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68" xfId="62" applyFont="1" applyFill="1" applyBorder="1" applyAlignment="1" applyProtection="1">
      <alignment horizontal="left" vertical="center" wrapText="1" indent="8"/>
      <protection/>
    </xf>
    <xf numFmtId="0" fontId="16" fillId="0" borderId="53" xfId="62" applyFont="1" applyFill="1" applyBorder="1" applyAlignment="1" applyProtection="1">
      <alignment vertical="center" wrapText="1"/>
      <protection locked="0"/>
    </xf>
    <xf numFmtId="164" fontId="16" fillId="0" borderId="56" xfId="62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56" xfId="62" applyFont="1" applyFill="1" applyBorder="1" applyAlignment="1" applyProtection="1">
      <alignment vertical="center" wrapText="1"/>
      <protection locked="0"/>
    </xf>
    <xf numFmtId="0" fontId="16" fillId="0" borderId="58" xfId="62" applyFont="1" applyFill="1" applyBorder="1" applyAlignment="1">
      <alignment horizontal="center" vertical="center" wrapText="1"/>
      <protection/>
    </xf>
    <xf numFmtId="0" fontId="16" fillId="0" borderId="69" xfId="62" applyFont="1" applyFill="1" applyBorder="1" applyAlignment="1" applyProtection="1">
      <alignment vertical="center" wrapText="1"/>
      <protection locked="0"/>
    </xf>
    <xf numFmtId="164" fontId="16" fillId="0" borderId="69" xfId="62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70" xfId="62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71" xfId="62" applyFont="1" applyFill="1" applyBorder="1" applyAlignment="1" applyProtection="1">
      <alignment vertical="center" wrapText="1"/>
      <protection/>
    </xf>
    <xf numFmtId="164" fontId="23" fillId="0" borderId="71" xfId="62" applyNumberFormat="1" applyFont="1" applyFill="1" applyBorder="1" applyAlignment="1" applyProtection="1">
      <alignment vertical="center" wrapText="1"/>
      <protection/>
    </xf>
    <xf numFmtId="164" fontId="23" fillId="0" borderId="72" xfId="62" applyNumberFormat="1" applyFont="1" applyFill="1" applyBorder="1" applyAlignment="1" applyProtection="1">
      <alignment vertical="center" wrapText="1"/>
      <protection/>
    </xf>
    <xf numFmtId="0" fontId="34" fillId="0" borderId="0" xfId="62" applyFill="1" applyAlignment="1">
      <alignment horizontal="right" vertical="center" wrapText="1"/>
      <protection/>
    </xf>
    <xf numFmtId="0" fontId="34" fillId="0" borderId="0" xfId="62" applyFill="1" applyAlignment="1">
      <alignment horizontal="center" vertical="center" wrapText="1"/>
      <protection/>
    </xf>
    <xf numFmtId="0" fontId="10" fillId="0" borderId="0" xfId="66" applyFill="1" applyProtection="1">
      <alignment/>
      <protection locked="0"/>
    </xf>
    <xf numFmtId="0" fontId="10" fillId="0" borderId="0" xfId="66" applyFill="1" applyProtection="1">
      <alignment/>
      <protection/>
    </xf>
    <xf numFmtId="0" fontId="10" fillId="0" borderId="0" xfId="66" applyFont="1" applyFill="1" applyProtection="1">
      <alignment/>
      <protection locked="0"/>
    </xf>
    <xf numFmtId="0" fontId="22" fillId="0" borderId="0" xfId="62" applyFont="1" applyFill="1" applyAlignment="1">
      <alignment horizontal="right"/>
      <protection/>
    </xf>
    <xf numFmtId="0" fontId="15" fillId="0" borderId="59" xfId="66" applyFont="1" applyFill="1" applyBorder="1" applyAlignment="1" applyProtection="1">
      <alignment horizontal="center" vertical="center" wrapText="1"/>
      <protection/>
    </xf>
    <xf numFmtId="0" fontId="15" fillId="0" borderId="60" xfId="66" applyFont="1" applyFill="1" applyBorder="1" applyAlignment="1" applyProtection="1">
      <alignment horizontal="center" vertical="center"/>
      <protection/>
    </xf>
    <xf numFmtId="0" fontId="15" fillId="0" borderId="61" xfId="66" applyFont="1" applyFill="1" applyBorder="1" applyAlignment="1" applyProtection="1">
      <alignment horizontal="center" vertical="center"/>
      <protection/>
    </xf>
    <xf numFmtId="0" fontId="16" fillId="0" borderId="49" xfId="66" applyFont="1" applyFill="1" applyBorder="1" applyAlignment="1" applyProtection="1">
      <alignment horizontal="left" vertical="center" indent="1"/>
      <protection/>
    </xf>
    <xf numFmtId="0" fontId="10" fillId="0" borderId="0" xfId="66" applyFill="1" applyAlignment="1" applyProtection="1">
      <alignment vertical="center"/>
      <protection/>
    </xf>
    <xf numFmtId="0" fontId="23" fillId="0" borderId="49" xfId="66" applyFont="1" applyFill="1" applyBorder="1" applyAlignment="1" applyProtection="1">
      <alignment horizontal="left" vertical="center" indent="1"/>
      <protection/>
    </xf>
    <xf numFmtId="0" fontId="16" fillId="0" borderId="55" xfId="66" applyFont="1" applyFill="1" applyBorder="1" applyAlignment="1" applyProtection="1">
      <alignment horizontal="left" vertical="center" indent="1"/>
      <protection/>
    </xf>
    <xf numFmtId="164" fontId="16" fillId="0" borderId="56" xfId="66" applyNumberFormat="1" applyFont="1" applyFill="1" applyBorder="1" applyAlignment="1" applyProtection="1">
      <alignment vertical="center"/>
      <protection locked="0"/>
    </xf>
    <xf numFmtId="0" fontId="34" fillId="0" borderId="41" xfId="62" applyBorder="1">
      <alignment/>
      <protection/>
    </xf>
    <xf numFmtId="164" fontId="16" fillId="0" borderId="57" xfId="66" applyNumberFormat="1" applyFont="1" applyFill="1" applyBorder="1" applyAlignment="1" applyProtection="1">
      <alignment vertical="center"/>
      <protection/>
    </xf>
    <xf numFmtId="0" fontId="10" fillId="0" borderId="0" xfId="66" applyFill="1" applyAlignment="1" applyProtection="1">
      <alignment vertical="center"/>
      <protection locked="0"/>
    </xf>
    <xf numFmtId="164" fontId="16" fillId="0" borderId="53" xfId="66" applyNumberFormat="1" applyFont="1" applyFill="1" applyBorder="1" applyAlignment="1" applyProtection="1">
      <alignment vertical="center"/>
      <protection locked="0"/>
    </xf>
    <xf numFmtId="0" fontId="15" fillId="0" borderId="50" xfId="66" applyFont="1" applyFill="1" applyBorder="1" applyAlignment="1" applyProtection="1">
      <alignment horizontal="left" vertical="center" indent="1"/>
      <protection/>
    </xf>
    <xf numFmtId="164" fontId="23" fillId="0" borderId="50" xfId="66" applyNumberFormat="1" applyFont="1" applyFill="1" applyBorder="1" applyAlignment="1" applyProtection="1">
      <alignment vertical="center"/>
      <protection/>
    </xf>
    <xf numFmtId="0" fontId="16" fillId="0" borderId="52" xfId="66" applyFont="1" applyFill="1" applyBorder="1" applyAlignment="1" applyProtection="1">
      <alignment horizontal="left" vertical="center" indent="1"/>
      <protection/>
    </xf>
    <xf numFmtId="164" fontId="16" fillId="0" borderId="54" xfId="66" applyNumberFormat="1" applyFont="1" applyFill="1" applyBorder="1" applyAlignment="1" applyProtection="1">
      <alignment vertical="center"/>
      <protection/>
    </xf>
    <xf numFmtId="164" fontId="23" fillId="0" borderId="51" xfId="66" applyNumberFormat="1" applyFont="1" applyFill="1" applyBorder="1" applyAlignment="1" applyProtection="1">
      <alignment vertical="center"/>
      <protection/>
    </xf>
    <xf numFmtId="0" fontId="15" fillId="0" borderId="50" xfId="66" applyFont="1" applyFill="1" applyBorder="1" applyAlignment="1" applyProtection="1">
      <alignment horizontal="left" indent="1"/>
      <protection/>
    </xf>
    <xf numFmtId="164" fontId="23" fillId="0" borderId="50" xfId="66" applyNumberFormat="1" applyFont="1" applyFill="1" applyBorder="1" applyProtection="1">
      <alignment/>
      <protection/>
    </xf>
    <xf numFmtId="164" fontId="23" fillId="0" borderId="51" xfId="66" applyNumberFormat="1" applyFont="1" applyFill="1" applyBorder="1" applyProtection="1">
      <alignment/>
      <protection/>
    </xf>
    <xf numFmtId="0" fontId="34" fillId="0" borderId="0" xfId="66" applyFont="1" applyFill="1" applyProtection="1">
      <alignment/>
      <protection/>
    </xf>
    <xf numFmtId="0" fontId="9" fillId="0" borderId="0" xfId="66" applyFont="1" applyFill="1" applyProtection="1">
      <alignment/>
      <protection locked="0"/>
    </xf>
    <xf numFmtId="0" fontId="21" fillId="0" borderId="0" xfId="66" applyFont="1" applyFill="1" applyProtection="1">
      <alignment/>
      <protection locked="0"/>
    </xf>
    <xf numFmtId="0" fontId="1" fillId="0" borderId="17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0" xfId="0" applyFont="1" applyAlignment="1">
      <alignment/>
    </xf>
    <xf numFmtId="0" fontId="1" fillId="0" borderId="7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9" fillId="0" borderId="42" xfId="63" applyFont="1" applyFill="1" applyBorder="1" applyAlignment="1">
      <alignment horizontal="right"/>
      <protection/>
    </xf>
    <xf numFmtId="0" fontId="1" fillId="0" borderId="0" xfId="0" applyFont="1" applyAlignment="1">
      <alignment/>
    </xf>
    <xf numFmtId="164" fontId="44" fillId="0" borderId="42" xfId="0" applyNumberFormat="1" applyFont="1" applyFill="1" applyBorder="1" applyAlignment="1">
      <alignment vertical="center" wrapText="1"/>
    </xf>
    <xf numFmtId="0" fontId="45" fillId="0" borderId="42" xfId="0" applyFont="1" applyBorder="1" applyAlignment="1">
      <alignment/>
    </xf>
    <xf numFmtId="0" fontId="44" fillId="0" borderId="42" xfId="0" applyFont="1" applyBorder="1" applyAlignment="1">
      <alignment/>
    </xf>
    <xf numFmtId="164" fontId="46" fillId="0" borderId="42" xfId="0" applyNumberFormat="1" applyFont="1" applyFill="1" applyBorder="1" applyAlignment="1">
      <alignment horizontal="right"/>
    </xf>
    <xf numFmtId="164" fontId="45" fillId="0" borderId="42" xfId="0" applyNumberFormat="1" applyFont="1" applyFill="1" applyBorder="1" applyAlignment="1" applyProtection="1">
      <alignment horizontal="center" vertical="center" wrapText="1"/>
      <protection/>
    </xf>
    <xf numFmtId="164" fontId="44" fillId="0" borderId="42" xfId="0" applyNumberFormat="1" applyFont="1" applyFill="1" applyBorder="1" applyAlignment="1" applyProtection="1">
      <alignment vertical="center" wrapText="1"/>
      <protection/>
    </xf>
    <xf numFmtId="164" fontId="44" fillId="0" borderId="42" xfId="0" applyNumberFormat="1" applyFont="1" applyFill="1" applyBorder="1" applyAlignment="1" applyProtection="1">
      <alignment vertical="center" wrapText="1"/>
      <protection locked="0"/>
    </xf>
    <xf numFmtId="164" fontId="44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4" fontId="44" fillId="0" borderId="42" xfId="0" applyNumberFormat="1" applyFont="1" applyFill="1" applyBorder="1" applyAlignment="1" applyProtection="1">
      <alignment horizontal="left" vertical="center" wrapText="1" indent="1"/>
      <protection/>
    </xf>
    <xf numFmtId="0" fontId="44" fillId="0" borderId="42" xfId="0" applyFont="1" applyBorder="1" applyAlignment="1">
      <alignment horizontal="left"/>
    </xf>
    <xf numFmtId="164" fontId="45" fillId="0" borderId="42" xfId="0" applyNumberFormat="1" applyFont="1" applyFill="1" applyBorder="1" applyAlignment="1" applyProtection="1">
      <alignment vertical="center" wrapText="1"/>
      <protection/>
    </xf>
    <xf numFmtId="3" fontId="45" fillId="0" borderId="42" xfId="0" applyNumberFormat="1" applyFont="1" applyFill="1" applyBorder="1" applyAlignment="1" applyProtection="1">
      <alignment horizontal="right" vertical="center" wrapText="1"/>
      <protection locked="0"/>
    </xf>
    <xf numFmtId="164" fontId="45" fillId="0" borderId="42" xfId="0" applyNumberFormat="1" applyFont="1" applyFill="1" applyBorder="1" applyAlignment="1" applyProtection="1">
      <alignment vertical="center" wrapText="1"/>
      <protection locked="0"/>
    </xf>
    <xf numFmtId="164" fontId="45" fillId="0" borderId="42" xfId="0" applyNumberFormat="1" applyFont="1" applyFill="1" applyBorder="1" applyAlignment="1">
      <alignment vertical="center" wrapText="1"/>
    </xf>
    <xf numFmtId="0" fontId="44" fillId="0" borderId="42" xfId="0" applyFont="1" applyBorder="1" applyAlignment="1">
      <alignment wrapText="1"/>
    </xf>
    <xf numFmtId="164" fontId="45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44" fillId="0" borderId="42" xfId="0" applyNumberFormat="1" applyFont="1" applyFill="1" applyBorder="1" applyAlignment="1" applyProtection="1">
      <alignment horizontal="left" vertical="center" wrapText="1"/>
      <protection/>
    </xf>
    <xf numFmtId="164" fontId="44" fillId="0" borderId="42" xfId="0" applyNumberFormat="1" applyFont="1" applyFill="1" applyBorder="1" applyAlignment="1" applyProtection="1">
      <alignment horizontal="right" vertical="center" wrapText="1"/>
      <protection/>
    </xf>
    <xf numFmtId="3" fontId="44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2" xfId="0" applyFont="1" applyBorder="1" applyAlignment="1">
      <alignment/>
    </xf>
    <xf numFmtId="0" fontId="48" fillId="0" borderId="75" xfId="66" applyFont="1" applyFill="1" applyBorder="1" applyAlignment="1" applyProtection="1">
      <alignment horizontal="left" vertical="center"/>
      <protection/>
    </xf>
    <xf numFmtId="0" fontId="48" fillId="0" borderId="56" xfId="66" applyFont="1" applyFill="1" applyBorder="1" applyAlignment="1" applyProtection="1">
      <alignment horizontal="left" vertical="center"/>
      <protection/>
    </xf>
    <xf numFmtId="0" fontId="48" fillId="0" borderId="53" xfId="66" applyFont="1" applyFill="1" applyBorder="1" applyAlignment="1" applyProtection="1">
      <alignment horizontal="left" vertical="center" wrapText="1"/>
      <protection/>
    </xf>
    <xf numFmtId="0" fontId="48" fillId="0" borderId="56" xfId="66" applyFont="1" applyFill="1" applyBorder="1" applyAlignment="1" applyProtection="1">
      <alignment horizontal="left" vertical="center" wrapText="1"/>
      <protection/>
    </xf>
    <xf numFmtId="0" fontId="48" fillId="0" borderId="53" xfId="66" applyFont="1" applyFill="1" applyBorder="1" applyAlignment="1" applyProtection="1">
      <alignment horizontal="left" vertical="center"/>
      <protection/>
    </xf>
    <xf numFmtId="0" fontId="21" fillId="0" borderId="42" xfId="0" applyFont="1" applyBorder="1" applyAlignment="1">
      <alignment/>
    </xf>
    <xf numFmtId="167" fontId="21" fillId="0" borderId="42" xfId="0" applyNumberFormat="1" applyFont="1" applyBorder="1" applyAlignment="1">
      <alignment/>
    </xf>
    <xf numFmtId="0" fontId="21" fillId="0" borderId="42" xfId="0" applyFont="1" applyFill="1" applyBorder="1" applyAlignment="1">
      <alignment/>
    </xf>
    <xf numFmtId="167" fontId="21" fillId="0" borderId="42" xfId="0" applyNumberFormat="1" applyFont="1" applyFill="1" applyBorder="1" applyAlignment="1">
      <alignment/>
    </xf>
    <xf numFmtId="0" fontId="10" fillId="0" borderId="42" xfId="0" applyFont="1" applyBorder="1" applyAlignment="1">
      <alignment/>
    </xf>
    <xf numFmtId="167" fontId="10" fillId="0" borderId="42" xfId="0" applyNumberFormat="1" applyFont="1" applyBorder="1" applyAlignment="1">
      <alignment/>
    </xf>
    <xf numFmtId="0" fontId="17" fillId="0" borderId="42" xfId="0" applyFont="1" applyBorder="1" applyAlignment="1">
      <alignment/>
    </xf>
    <xf numFmtId="167" fontId="17" fillId="0" borderId="42" xfId="0" applyNumberFormat="1" applyFont="1" applyBorder="1" applyAlignment="1">
      <alignment/>
    </xf>
    <xf numFmtId="0" fontId="10" fillId="0" borderId="42" xfId="0" applyFont="1" applyBorder="1" applyAlignment="1">
      <alignment/>
    </xf>
    <xf numFmtId="167" fontId="10" fillId="0" borderId="42" xfId="0" applyNumberFormat="1" applyFont="1" applyBorder="1" applyAlignment="1">
      <alignment/>
    </xf>
    <xf numFmtId="0" fontId="17" fillId="0" borderId="76" xfId="0" applyFont="1" applyBorder="1" applyAlignment="1">
      <alignment/>
    </xf>
    <xf numFmtId="0" fontId="17" fillId="0" borderId="76" xfId="0" applyFont="1" applyBorder="1" applyAlignment="1">
      <alignment horizontal="justify"/>
    </xf>
    <xf numFmtId="0" fontId="20" fillId="0" borderId="42" xfId="0" applyFont="1" applyBorder="1" applyAlignment="1">
      <alignment/>
    </xf>
    <xf numFmtId="0" fontId="10" fillId="0" borderId="42" xfId="0" applyFont="1" applyBorder="1" applyAlignment="1">
      <alignment horizontal="center"/>
    </xf>
    <xf numFmtId="0" fontId="21" fillId="0" borderId="42" xfId="0" applyFont="1" applyBorder="1" applyAlignment="1">
      <alignment/>
    </xf>
    <xf numFmtId="0" fontId="21" fillId="0" borderId="42" xfId="0" applyFont="1" applyBorder="1" applyAlignment="1">
      <alignment horizontal="center"/>
    </xf>
    <xf numFmtId="0" fontId="17" fillId="0" borderId="77" xfId="0" applyFont="1" applyBorder="1" applyAlignment="1">
      <alignment/>
    </xf>
    <xf numFmtId="0" fontId="17" fillId="0" borderId="77" xfId="0" applyFont="1" applyBorder="1" applyAlignment="1">
      <alignment horizontal="center" wrapText="1"/>
    </xf>
    <xf numFmtId="0" fontId="0" fillId="0" borderId="0" xfId="67">
      <alignment/>
      <protection/>
    </xf>
    <xf numFmtId="0" fontId="0" fillId="0" borderId="0" xfId="67" applyAlignment="1">
      <alignment horizontal="right"/>
      <protection/>
    </xf>
    <xf numFmtId="0" fontId="0" fillId="0" borderId="0" xfId="67" applyAlignment="1">
      <alignment/>
      <protection/>
    </xf>
    <xf numFmtId="0" fontId="0" fillId="0" borderId="0" xfId="67" applyAlignment="1">
      <alignment horizontal="center"/>
      <protection/>
    </xf>
    <xf numFmtId="0" fontId="0" fillId="0" borderId="70" xfId="67" applyFont="1" applyBorder="1" applyAlignment="1">
      <alignment horizontal="center"/>
      <protection/>
    </xf>
    <xf numFmtId="0" fontId="0" fillId="0" borderId="78" xfId="67" applyFont="1" applyBorder="1" applyAlignment="1">
      <alignment horizontal="center"/>
      <protection/>
    </xf>
    <xf numFmtId="0" fontId="0" fillId="0" borderId="54" xfId="67" applyBorder="1" applyAlignment="1">
      <alignment horizontal="right" wrapText="1"/>
      <protection/>
    </xf>
    <xf numFmtId="0" fontId="0" fillId="0" borderId="79" xfId="67" applyBorder="1" applyAlignment="1">
      <alignment horizontal="right" wrapText="1"/>
      <protection/>
    </xf>
    <xf numFmtId="0" fontId="0" fillId="0" borderId="57" xfId="67" applyBorder="1" applyAlignment="1">
      <alignment horizontal="right" wrapText="1"/>
      <protection/>
    </xf>
    <xf numFmtId="0" fontId="0" fillId="0" borderId="80" xfId="67" applyBorder="1" applyAlignment="1">
      <alignment horizontal="right" wrapText="1"/>
      <protection/>
    </xf>
    <xf numFmtId="0" fontId="0" fillId="0" borderId="70" xfId="67" applyBorder="1" applyAlignment="1">
      <alignment horizontal="right" wrapText="1"/>
      <protection/>
    </xf>
    <xf numFmtId="0" fontId="0" fillId="0" borderId="78" xfId="67" applyBorder="1" applyAlignment="1">
      <alignment horizontal="right" wrapText="1"/>
      <protection/>
    </xf>
    <xf numFmtId="0" fontId="0" fillId="0" borderId="0" xfId="67" applyFont="1" applyBorder="1" applyAlignment="1">
      <alignment vertical="top" wrapText="1"/>
      <protection/>
    </xf>
    <xf numFmtId="0" fontId="0" fillId="0" borderId="0" xfId="67" applyBorder="1" applyAlignment="1">
      <alignment horizontal="right" wrapText="1"/>
      <protection/>
    </xf>
    <xf numFmtId="0" fontId="0" fillId="0" borderId="0" xfId="67" applyAlignment="1">
      <alignment horizontal="right" wrapText="1"/>
      <protection/>
    </xf>
    <xf numFmtId="0" fontId="49" fillId="0" borderId="0" xfId="67" applyFont="1" applyBorder="1" applyAlignment="1">
      <alignment horizontal="right"/>
      <protection/>
    </xf>
    <xf numFmtId="0" fontId="0" fillId="0" borderId="0" xfId="67" applyBorder="1" applyAlignment="1">
      <alignment/>
      <protection/>
    </xf>
    <xf numFmtId="0" fontId="1" fillId="0" borderId="0" xfId="67" applyFont="1" applyBorder="1" applyAlignment="1">
      <alignment horizontal="center"/>
      <protection/>
    </xf>
    <xf numFmtId="0" fontId="0" fillId="0" borderId="0" xfId="67" applyFont="1" applyBorder="1" applyAlignment="1">
      <alignment horizontal="center"/>
      <protection/>
    </xf>
    <xf numFmtId="0" fontId="0" fillId="0" borderId="32" xfId="0" applyBorder="1" applyAlignment="1">
      <alignment/>
    </xf>
    <xf numFmtId="0" fontId="11" fillId="0" borderId="42" xfId="63" applyFont="1" applyFill="1" applyBorder="1" applyAlignment="1">
      <alignment wrapText="1"/>
      <protection/>
    </xf>
    <xf numFmtId="0" fontId="0" fillId="0" borderId="81" xfId="67" applyBorder="1" applyAlignment="1">
      <alignment horizontal="right" wrapText="1"/>
      <protection/>
    </xf>
    <xf numFmtId="0" fontId="0" fillId="0" borderId="68" xfId="67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0" xfId="65" applyFont="1" applyFill="1" applyBorder="1" applyAlignment="1">
      <alignment wrapText="1"/>
      <protection/>
    </xf>
    <xf numFmtId="0" fontId="0" fillId="0" borderId="0" xfId="65" applyFont="1" applyFill="1" applyBorder="1">
      <alignment/>
      <protection/>
    </xf>
    <xf numFmtId="164" fontId="44" fillId="0" borderId="82" xfId="0" applyNumberFormat="1" applyFont="1" applyFill="1" applyBorder="1" applyAlignment="1">
      <alignment vertical="center" wrapText="1"/>
    </xf>
    <xf numFmtId="0" fontId="0" fillId="0" borderId="0" xfId="65" applyFont="1" applyBorder="1">
      <alignment/>
      <protection/>
    </xf>
    <xf numFmtId="0" fontId="0" fillId="0" borderId="42" xfId="0" applyFont="1" applyBorder="1" applyAlignment="1">
      <alignment/>
    </xf>
    <xf numFmtId="0" fontId="9" fillId="0" borderId="42" xfId="63" applyFont="1" applyFill="1" applyBorder="1">
      <alignment/>
      <protection/>
    </xf>
    <xf numFmtId="0" fontId="1" fillId="0" borderId="42" xfId="0" applyFont="1" applyBorder="1" applyAlignment="1">
      <alignment wrapText="1"/>
    </xf>
    <xf numFmtId="0" fontId="1" fillId="0" borderId="42" xfId="63" applyFont="1" applyFill="1" applyBorder="1" applyAlignment="1">
      <alignment horizontal="right"/>
      <protection/>
    </xf>
    <xf numFmtId="0" fontId="1" fillId="0" borderId="42" xfId="63" applyFont="1" applyFill="1" applyBorder="1" applyAlignment="1">
      <alignment/>
      <protection/>
    </xf>
    <xf numFmtId="0" fontId="0" fillId="0" borderId="42" xfId="63" applyFont="1" applyFill="1" applyBorder="1">
      <alignment/>
      <protection/>
    </xf>
    <xf numFmtId="3" fontId="44" fillId="0" borderId="42" xfId="0" applyNumberFormat="1" applyFont="1" applyBorder="1" applyAlignment="1">
      <alignment/>
    </xf>
    <xf numFmtId="3" fontId="45" fillId="25" borderId="42" xfId="0" applyNumberFormat="1" applyFont="1" applyFill="1" applyBorder="1" applyAlignment="1" applyProtection="1">
      <alignment horizontal="right" vertical="center" wrapText="1"/>
      <protection/>
    </xf>
    <xf numFmtId="0" fontId="1" fillId="0" borderId="38" xfId="64" applyFont="1" applyBorder="1" applyAlignment="1">
      <alignment horizontal="center" wrapText="1"/>
      <protection/>
    </xf>
    <xf numFmtId="0" fontId="1" fillId="0" borderId="38" xfId="64" applyFont="1" applyBorder="1" applyAlignment="1">
      <alignment wrapText="1"/>
      <protection/>
    </xf>
    <xf numFmtId="0" fontId="1" fillId="0" borderId="35" xfId="64" applyFont="1" applyBorder="1" applyAlignment="1">
      <alignment wrapText="1"/>
      <protection/>
    </xf>
    <xf numFmtId="0" fontId="1" fillId="0" borderId="11" xfId="64" applyFont="1" applyBorder="1" applyAlignment="1">
      <alignment wrapText="1"/>
      <protection/>
    </xf>
    <xf numFmtId="0" fontId="1" fillId="0" borderId="0" xfId="64" applyFont="1" applyAlignment="1">
      <alignment wrapText="1"/>
      <protection/>
    </xf>
    <xf numFmtId="0" fontId="1" fillId="0" borderId="39" xfId="64" applyFont="1" applyBorder="1" applyAlignment="1">
      <alignment wrapText="1"/>
      <protection/>
    </xf>
    <xf numFmtId="0" fontId="1" fillId="0" borderId="37" xfId="64" applyFont="1" applyBorder="1" applyAlignment="1">
      <alignment wrapText="1"/>
      <protection/>
    </xf>
    <xf numFmtId="0" fontId="1" fillId="0" borderId="37" xfId="65" applyFont="1" applyBorder="1">
      <alignment/>
      <protection/>
    </xf>
    <xf numFmtId="0" fontId="1" fillId="0" borderId="34" xfId="65" applyFont="1" applyBorder="1">
      <alignment/>
      <protection/>
    </xf>
    <xf numFmtId="0" fontId="1" fillId="0" borderId="39" xfId="65" applyFont="1" applyBorder="1">
      <alignment/>
      <protection/>
    </xf>
    <xf numFmtId="0" fontId="1" fillId="0" borderId="43" xfId="0" applyFont="1" applyBorder="1" applyAlignment="1">
      <alignment/>
    </xf>
    <xf numFmtId="0" fontId="1" fillId="0" borderId="0" xfId="64" applyFont="1" applyBorder="1" applyAlignment="1">
      <alignment horizontal="center" vertical="center" wrapText="1"/>
      <protection/>
    </xf>
    <xf numFmtId="0" fontId="1" fillId="0" borderId="0" xfId="65" applyFont="1" applyBorder="1" applyAlignment="1">
      <alignment horizontal="center" vertical="center" wrapText="1"/>
      <protection/>
    </xf>
    <xf numFmtId="0" fontId="1" fillId="0" borderId="83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2" fillId="0" borderId="95" xfId="0" applyFont="1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9" fillId="0" borderId="42" xfId="63" applyFont="1" applyFill="1" applyBorder="1" applyAlignment="1">
      <alignment horizontal="center"/>
      <protection/>
    </xf>
    <xf numFmtId="0" fontId="1" fillId="0" borderId="42" xfId="0" applyFont="1" applyBorder="1" applyAlignment="1">
      <alignment horizontal="center" vertical="center" wrapText="1"/>
    </xf>
    <xf numFmtId="0" fontId="11" fillId="0" borderId="42" xfId="63" applyFont="1" applyFill="1" applyBorder="1" applyAlignment="1">
      <alignment horizontal="center"/>
      <protection/>
    </xf>
    <xf numFmtId="0" fontId="0" fillId="0" borderId="42" xfId="0" applyBorder="1" applyAlignment="1">
      <alignment horizontal="center"/>
    </xf>
    <xf numFmtId="164" fontId="9" fillId="0" borderId="0" xfId="63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13" fillId="0" borderId="59" xfId="63" applyFont="1" applyFill="1" applyBorder="1" applyAlignment="1">
      <alignment horizontal="center" vertical="center" wrapText="1"/>
      <protection/>
    </xf>
    <xf numFmtId="0" fontId="13" fillId="0" borderId="60" xfId="63" applyFont="1" applyFill="1" applyBorder="1" applyAlignment="1">
      <alignment horizontal="center" vertical="center" wrapText="1"/>
      <protection/>
    </xf>
    <xf numFmtId="0" fontId="13" fillId="0" borderId="63" xfId="63" applyFont="1" applyFill="1" applyBorder="1" applyAlignment="1">
      <alignment horizontal="center" vertical="center" wrapText="1"/>
      <protection/>
    </xf>
    <xf numFmtId="0" fontId="13" fillId="0" borderId="61" xfId="63" applyFont="1" applyFill="1" applyBorder="1" applyAlignment="1">
      <alignment horizontal="center" vertical="center" wrapText="1"/>
      <protection/>
    </xf>
    <xf numFmtId="0" fontId="47" fillId="0" borderId="97" xfId="0" applyFont="1" applyBorder="1" applyAlignment="1" applyProtection="1">
      <alignment horizontal="center"/>
      <protection/>
    </xf>
    <xf numFmtId="0" fontId="15" fillId="0" borderId="49" xfId="0" applyFont="1" applyBorder="1" applyAlignment="1" applyProtection="1">
      <alignment horizontal="left" vertical="center" indent="2"/>
      <protection/>
    </xf>
    <xf numFmtId="0" fontId="17" fillId="0" borderId="42" xfId="0" applyFon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164" fontId="45" fillId="0" borderId="42" xfId="0" applyNumberFormat="1" applyFont="1" applyFill="1" applyBorder="1" applyAlignment="1" applyProtection="1">
      <alignment horizontal="center" vertical="center"/>
      <protection/>
    </xf>
    <xf numFmtId="164" fontId="45" fillId="0" borderId="42" xfId="0" applyNumberFormat="1" applyFont="1" applyFill="1" applyBorder="1" applyAlignment="1" applyProtection="1">
      <alignment horizontal="center" vertical="center" wrapText="1"/>
      <protection/>
    </xf>
    <xf numFmtId="0" fontId="16" fillId="0" borderId="98" xfId="62" applyFont="1" applyFill="1" applyBorder="1" applyAlignment="1">
      <alignment horizontal="justify" vertical="center" wrapText="1"/>
      <protection/>
    </xf>
    <xf numFmtId="164" fontId="24" fillId="0" borderId="97" xfId="62" applyNumberFormat="1" applyFont="1" applyFill="1" applyBorder="1" applyAlignment="1">
      <alignment vertical="center" wrapText="1"/>
      <protection/>
    </xf>
    <xf numFmtId="0" fontId="21" fillId="0" borderId="0" xfId="66" applyFont="1" applyFill="1" applyBorder="1" applyAlignment="1" applyProtection="1">
      <alignment horizontal="center" wrapText="1"/>
      <protection/>
    </xf>
    <xf numFmtId="0" fontId="12" fillId="0" borderId="51" xfId="66" applyFont="1" applyFill="1" applyBorder="1" applyAlignment="1" applyProtection="1">
      <alignment horizontal="left" vertical="center" indent="1"/>
      <protection/>
    </xf>
    <xf numFmtId="0" fontId="0" fillId="0" borderId="55" xfId="67" applyFont="1" applyBorder="1" applyAlignment="1">
      <alignment wrapText="1"/>
      <protection/>
    </xf>
    <xf numFmtId="0" fontId="0" fillId="0" borderId="99" xfId="67" applyFont="1" applyBorder="1" applyAlignment="1">
      <alignment horizontal="left" vertical="top" wrapText="1"/>
      <protection/>
    </xf>
    <xf numFmtId="0" fontId="0" fillId="0" borderId="0" xfId="67" applyFont="1" applyBorder="1" applyAlignment="1">
      <alignment wrapText="1"/>
      <protection/>
    </xf>
    <xf numFmtId="0" fontId="0" fillId="0" borderId="0" xfId="67" applyBorder="1" applyAlignment="1">
      <alignment wrapText="1"/>
      <protection/>
    </xf>
    <xf numFmtId="0" fontId="0" fillId="0" borderId="99" xfId="67" applyBorder="1" applyAlignment="1">
      <alignment wrapText="1"/>
      <protection/>
    </xf>
    <xf numFmtId="0" fontId="0" fillId="0" borderId="100" xfId="67" applyFont="1" applyBorder="1" applyAlignment="1">
      <alignment wrapText="1"/>
      <protection/>
    </xf>
    <xf numFmtId="0" fontId="0" fillId="0" borderId="100" xfId="0" applyBorder="1" applyAlignment="1">
      <alignment wrapText="1"/>
    </xf>
    <xf numFmtId="0" fontId="0" fillId="0" borderId="0" xfId="67" applyBorder="1" applyAlignment="1">
      <alignment/>
      <protection/>
    </xf>
    <xf numFmtId="0" fontId="1" fillId="0" borderId="0" xfId="67" applyFont="1" applyBorder="1" applyAlignment="1">
      <alignment horizontal="center"/>
      <protection/>
    </xf>
    <xf numFmtId="0" fontId="0" fillId="0" borderId="52" xfId="67" applyFont="1" applyBorder="1" applyAlignment="1">
      <alignment wrapText="1"/>
      <protection/>
    </xf>
    <xf numFmtId="0" fontId="0" fillId="0" borderId="55" xfId="67" applyFont="1" applyBorder="1" applyAlignment="1">
      <alignment horizontal="left" wrapText="1"/>
      <protection/>
    </xf>
    <xf numFmtId="0" fontId="0" fillId="0" borderId="0" xfId="67" applyFont="1" applyBorder="1" applyAlignment="1">
      <alignment horizontal="center"/>
      <protection/>
    </xf>
    <xf numFmtId="0" fontId="5" fillId="0" borderId="97" xfId="67" applyFont="1" applyBorder="1" applyAlignment="1">
      <alignment horizontal="right"/>
      <protection/>
    </xf>
    <xf numFmtId="0" fontId="1" fillId="0" borderId="49" xfId="67" applyFont="1" applyBorder="1" applyAlignment="1">
      <alignment horizontal="center"/>
      <protection/>
    </xf>
    <xf numFmtId="0" fontId="1" fillId="0" borderId="64" xfId="67" applyFont="1" applyBorder="1" applyAlignment="1">
      <alignment horizontal="center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elölőszín 1" xfId="52"/>
    <cellStyle name="Jelölőszín 2" xfId="53"/>
    <cellStyle name="Jelölőszín 3" xfId="54"/>
    <cellStyle name="Jelölőszín 4" xfId="55"/>
    <cellStyle name="Jelölőszín 5" xfId="56"/>
    <cellStyle name="Jelölőszín 6" xfId="57"/>
    <cellStyle name="Jó" xfId="58"/>
    <cellStyle name="Kimenet" xfId="59"/>
    <cellStyle name="Followed Hyperlink" xfId="60"/>
    <cellStyle name="Magyarázó szöveg" xfId="61"/>
    <cellStyle name="Normál_2013 évi táblázat" xfId="62"/>
    <cellStyle name="Normál_KVRENMUNKA" xfId="63"/>
    <cellStyle name="Normál_Munka1" xfId="64"/>
    <cellStyle name="Normál_Munka2" xfId="65"/>
    <cellStyle name="Normál_SEGEDLETEK" xfId="66"/>
    <cellStyle name="Normál_-többéves-kihatással-járó-döntések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4.421875" style="0" customWidth="1"/>
    <col min="2" max="2" width="50.140625" style="0" customWidth="1"/>
    <col min="3" max="3" width="10.00390625" style="0" customWidth="1"/>
    <col min="4" max="4" width="10.28125" style="0" hidden="1" customWidth="1"/>
    <col min="5" max="10" width="9.140625" style="0" hidden="1" customWidth="1"/>
    <col min="11" max="11" width="11.00390625" style="0" customWidth="1"/>
    <col min="12" max="12" width="11.421875" style="0" customWidth="1"/>
  </cols>
  <sheetData>
    <row r="1" spans="1:12" ht="12.75" customHeight="1">
      <c r="A1" s="313" t="s">
        <v>335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1:12" ht="12.75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</row>
    <row r="3" spans="1:12" ht="12.75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</row>
    <row r="4" spans="1:12" ht="12.75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</row>
    <row r="5" spans="1:12" ht="13.5" thickBot="1">
      <c r="A5" s="313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</row>
    <row r="6" spans="1:12" ht="57" customHeight="1">
      <c r="A6" s="71" t="s">
        <v>45</v>
      </c>
      <c r="B6" s="74" t="s">
        <v>0</v>
      </c>
      <c r="C6" s="71" t="s">
        <v>76</v>
      </c>
      <c r="D6" s="68"/>
      <c r="E6" s="2"/>
      <c r="F6" s="3"/>
      <c r="G6" s="3"/>
      <c r="H6" s="3"/>
      <c r="I6" s="3"/>
      <c r="J6" s="3"/>
      <c r="K6" s="7" t="s">
        <v>109</v>
      </c>
      <c r="L6" s="7" t="s">
        <v>110</v>
      </c>
    </row>
    <row r="7" spans="1:12" ht="12.75">
      <c r="A7" s="78">
        <v>1</v>
      </c>
      <c r="B7" s="75" t="s">
        <v>1</v>
      </c>
      <c r="C7" s="72">
        <v>14122503</v>
      </c>
      <c r="D7" s="69"/>
      <c r="E7" s="4"/>
      <c r="F7" s="3"/>
      <c r="G7" s="3"/>
      <c r="H7" s="3"/>
      <c r="I7" s="3"/>
      <c r="J7" s="3"/>
      <c r="K7" s="4">
        <v>15122503</v>
      </c>
      <c r="L7" s="4">
        <v>15122503</v>
      </c>
    </row>
    <row r="8" spans="1:12" ht="12.75">
      <c r="A8" s="78">
        <v>2</v>
      </c>
      <c r="B8" s="76" t="s">
        <v>2</v>
      </c>
      <c r="D8" s="69"/>
      <c r="E8" s="4"/>
      <c r="F8" s="3"/>
      <c r="G8" s="3"/>
      <c r="H8" s="3"/>
      <c r="I8" s="3"/>
      <c r="J8" s="3"/>
      <c r="L8" s="4"/>
    </row>
    <row r="9" spans="1:12" ht="12.75">
      <c r="A9" s="78">
        <v>3</v>
      </c>
      <c r="B9" s="75" t="s">
        <v>3</v>
      </c>
      <c r="C9" s="72">
        <v>9537589</v>
      </c>
      <c r="D9" s="69"/>
      <c r="E9" s="4"/>
      <c r="F9" s="3"/>
      <c r="G9" s="3"/>
      <c r="H9" s="3"/>
      <c r="I9" s="3"/>
      <c r="J9" s="3"/>
      <c r="K9" s="4">
        <v>9537589</v>
      </c>
      <c r="L9" s="4">
        <v>9537589</v>
      </c>
    </row>
    <row r="10" spans="1:12" ht="12.75">
      <c r="A10" s="78">
        <v>4</v>
      </c>
      <c r="B10" s="76" t="s">
        <v>4</v>
      </c>
      <c r="C10" s="72">
        <v>1200000</v>
      </c>
      <c r="D10" s="69"/>
      <c r="E10" s="4"/>
      <c r="F10" s="3"/>
      <c r="G10" s="3"/>
      <c r="H10" s="3"/>
      <c r="I10" s="3"/>
      <c r="J10" s="3"/>
      <c r="K10" s="4">
        <v>1200000</v>
      </c>
      <c r="L10" s="4">
        <v>1200000</v>
      </c>
    </row>
    <row r="11" spans="1:12" ht="12.75">
      <c r="A11" s="78">
        <v>5</v>
      </c>
      <c r="B11" s="76" t="s">
        <v>5</v>
      </c>
      <c r="C11" s="72"/>
      <c r="D11" s="69"/>
      <c r="E11" s="4"/>
      <c r="F11" s="3"/>
      <c r="G11" s="3"/>
      <c r="H11" s="3"/>
      <c r="I11" s="3"/>
      <c r="J11" s="3"/>
      <c r="K11" s="4">
        <v>1954989</v>
      </c>
      <c r="L11" s="4">
        <v>1954989</v>
      </c>
    </row>
    <row r="12" spans="1:12" ht="13.5" thickBot="1">
      <c r="A12" s="78">
        <v>6</v>
      </c>
      <c r="B12" s="76" t="s">
        <v>288</v>
      </c>
      <c r="C12" s="72"/>
      <c r="D12" s="69"/>
      <c r="E12" s="4"/>
      <c r="F12" s="3"/>
      <c r="G12" s="3"/>
      <c r="H12" s="3"/>
      <c r="I12" s="3"/>
      <c r="J12" s="3"/>
      <c r="K12" s="4">
        <v>130560</v>
      </c>
      <c r="L12" s="4">
        <v>130560</v>
      </c>
    </row>
    <row r="13" spans="1:12" ht="13.5" thickBot="1">
      <c r="A13" s="79">
        <v>7</v>
      </c>
      <c r="B13" s="6" t="s">
        <v>6</v>
      </c>
      <c r="C13" s="308">
        <f>SUM(C7:C12)</f>
        <v>24860092</v>
      </c>
      <c r="D13" s="308">
        <f aca="true" t="shared" si="0" ref="D13:J13">SUM(D7:D12)</f>
        <v>0</v>
      </c>
      <c r="E13" s="308">
        <f t="shared" si="0"/>
        <v>0</v>
      </c>
      <c r="F13" s="308">
        <f t="shared" si="0"/>
        <v>0</v>
      </c>
      <c r="G13" s="308">
        <f t="shared" si="0"/>
        <v>0</v>
      </c>
      <c r="H13" s="308">
        <f t="shared" si="0"/>
        <v>0</v>
      </c>
      <c r="I13" s="308">
        <f t="shared" si="0"/>
        <v>0</v>
      </c>
      <c r="J13" s="308">
        <f t="shared" si="0"/>
        <v>0</v>
      </c>
      <c r="K13" s="308">
        <f>SUM(K7:K12)</f>
        <v>27945641</v>
      </c>
      <c r="L13" s="308">
        <f>SUM(L7:L12)</f>
        <v>27945641</v>
      </c>
    </row>
    <row r="14" spans="1:12" ht="12.75">
      <c r="A14" s="78">
        <v>8</v>
      </c>
      <c r="B14" s="76" t="s">
        <v>7</v>
      </c>
      <c r="C14" s="72"/>
      <c r="D14" s="69"/>
      <c r="E14" s="4"/>
      <c r="F14" s="3"/>
      <c r="G14" s="3"/>
      <c r="H14" s="3"/>
      <c r="I14" s="3"/>
      <c r="J14" s="3"/>
      <c r="K14" s="4"/>
      <c r="L14" s="4"/>
    </row>
    <row r="15" spans="1:12" ht="26.25" thickBot="1">
      <c r="A15" s="78">
        <v>9</v>
      </c>
      <c r="B15" s="76" t="s">
        <v>8</v>
      </c>
      <c r="C15" s="72">
        <v>8025189</v>
      </c>
      <c r="D15" s="69"/>
      <c r="E15" s="4"/>
      <c r="F15" s="3"/>
      <c r="G15" s="3"/>
      <c r="H15" s="3"/>
      <c r="I15" s="3"/>
      <c r="J15" s="3"/>
      <c r="K15" s="4">
        <v>8826679</v>
      </c>
      <c r="L15" s="4">
        <v>8700815</v>
      </c>
    </row>
    <row r="16" spans="1:12" ht="26.25" thickBot="1">
      <c r="A16" s="79">
        <v>10</v>
      </c>
      <c r="B16" s="6" t="s">
        <v>9</v>
      </c>
      <c r="C16" s="308">
        <f>SUM(C13:C15)</f>
        <v>32885281</v>
      </c>
      <c r="D16" s="308">
        <f aca="true" t="shared" si="1" ref="D16:K16">SUM(D13:D15)</f>
        <v>0</v>
      </c>
      <c r="E16" s="308">
        <f t="shared" si="1"/>
        <v>0</v>
      </c>
      <c r="F16" s="308">
        <f t="shared" si="1"/>
        <v>0</v>
      </c>
      <c r="G16" s="308">
        <f t="shared" si="1"/>
        <v>0</v>
      </c>
      <c r="H16" s="308">
        <f t="shared" si="1"/>
        <v>0</v>
      </c>
      <c r="I16" s="308">
        <f t="shared" si="1"/>
        <v>0</v>
      </c>
      <c r="J16" s="308">
        <f t="shared" si="1"/>
        <v>0</v>
      </c>
      <c r="K16" s="308">
        <f t="shared" si="1"/>
        <v>36772320</v>
      </c>
      <c r="L16" s="308">
        <f>SUM(L13:L15)</f>
        <v>36646456</v>
      </c>
    </row>
    <row r="17" spans="1:12" ht="12.75">
      <c r="A17" s="78">
        <v>11</v>
      </c>
      <c r="B17" s="76" t="s">
        <v>10</v>
      </c>
      <c r="D17" s="69"/>
      <c r="E17" s="4"/>
      <c r="F17" s="3"/>
      <c r="G17" s="3"/>
      <c r="H17" s="3"/>
      <c r="I17" s="3"/>
      <c r="J17" s="3"/>
      <c r="K17" s="4">
        <v>1250000</v>
      </c>
      <c r="L17" s="4">
        <v>1250000</v>
      </c>
    </row>
    <row r="18" spans="1:12" ht="26.25" thickBot="1">
      <c r="A18" s="78">
        <v>12</v>
      </c>
      <c r="B18" s="76" t="s">
        <v>11</v>
      </c>
      <c r="C18" s="72"/>
      <c r="D18" s="69"/>
      <c r="E18" s="4"/>
      <c r="F18" s="3"/>
      <c r="G18" s="3"/>
      <c r="H18" s="3"/>
      <c r="I18" s="3"/>
      <c r="J18" s="3"/>
      <c r="K18" s="4">
        <v>3336000</v>
      </c>
      <c r="L18" s="4">
        <v>3336000</v>
      </c>
    </row>
    <row r="19" spans="1:12" ht="26.25" thickBot="1">
      <c r="A19" s="79">
        <v>13</v>
      </c>
      <c r="B19" s="6" t="s">
        <v>12</v>
      </c>
      <c r="C19" s="308">
        <f>SUM(C17:C18)</f>
        <v>0</v>
      </c>
      <c r="D19" s="308">
        <f aca="true" t="shared" si="2" ref="D19:L19">SUM(D17:D18)</f>
        <v>0</v>
      </c>
      <c r="E19" s="308">
        <f t="shared" si="2"/>
        <v>0</v>
      </c>
      <c r="F19" s="308">
        <f t="shared" si="2"/>
        <v>0</v>
      </c>
      <c r="G19" s="308">
        <f t="shared" si="2"/>
        <v>0</v>
      </c>
      <c r="H19" s="308">
        <f t="shared" si="2"/>
        <v>0</v>
      </c>
      <c r="I19" s="308">
        <f t="shared" si="2"/>
        <v>0</v>
      </c>
      <c r="J19" s="308">
        <f t="shared" si="2"/>
        <v>0</v>
      </c>
      <c r="K19" s="308">
        <f t="shared" si="2"/>
        <v>4586000</v>
      </c>
      <c r="L19" s="308">
        <f t="shared" si="2"/>
        <v>4586000</v>
      </c>
    </row>
    <row r="20" spans="1:12" s="216" customFormat="1" ht="12.75">
      <c r="A20" s="302">
        <v>14</v>
      </c>
      <c r="B20" s="77" t="s">
        <v>13</v>
      </c>
      <c r="C20" s="303">
        <v>3706650</v>
      </c>
      <c r="D20" s="304"/>
      <c r="E20" s="305"/>
      <c r="F20" s="306"/>
      <c r="G20" s="306"/>
      <c r="H20" s="306"/>
      <c r="I20" s="306"/>
      <c r="J20" s="306"/>
      <c r="K20" s="305">
        <v>3706650</v>
      </c>
      <c r="L20" s="305">
        <v>3650866</v>
      </c>
    </row>
    <row r="21" spans="1:12" ht="12.75">
      <c r="A21" s="78">
        <v>15</v>
      </c>
      <c r="B21" s="76" t="s">
        <v>14</v>
      </c>
      <c r="C21" s="72">
        <v>9000000</v>
      </c>
      <c r="D21" s="69"/>
      <c r="E21" s="4"/>
      <c r="F21" s="3"/>
      <c r="G21" s="3"/>
      <c r="H21" s="3"/>
      <c r="I21" s="3"/>
      <c r="J21" s="3"/>
      <c r="K21" s="4">
        <v>10295543</v>
      </c>
      <c r="L21" s="4">
        <v>10295543</v>
      </c>
    </row>
    <row r="22" spans="1:12" ht="12.75">
      <c r="A22" s="78">
        <v>16</v>
      </c>
      <c r="B22" s="76" t="s">
        <v>15</v>
      </c>
      <c r="C22" s="72">
        <v>1500000</v>
      </c>
      <c r="D22" s="69"/>
      <c r="E22" s="4"/>
      <c r="F22" s="3"/>
      <c r="G22" s="3"/>
      <c r="H22" s="3"/>
      <c r="I22" s="3"/>
      <c r="J22" s="3"/>
      <c r="K22" s="4">
        <v>1819432</v>
      </c>
      <c r="L22" s="4">
        <v>1819432</v>
      </c>
    </row>
    <row r="23" spans="1:12" ht="13.5" thickBot="1">
      <c r="A23" s="78">
        <v>17</v>
      </c>
      <c r="B23" s="75" t="s">
        <v>77</v>
      </c>
      <c r="C23" s="72">
        <v>400000</v>
      </c>
      <c r="D23" s="69"/>
      <c r="E23" s="4"/>
      <c r="F23" s="3"/>
      <c r="G23" s="3"/>
      <c r="H23" s="3"/>
      <c r="I23" s="3"/>
      <c r="J23" s="3"/>
      <c r="K23" s="4"/>
      <c r="L23" s="4"/>
    </row>
    <row r="24" spans="1:12" ht="13.5" thickBot="1">
      <c r="A24" s="79">
        <v>18</v>
      </c>
      <c r="B24" s="6" t="s">
        <v>16</v>
      </c>
      <c r="C24" s="308">
        <f>SUM(C21:C23)</f>
        <v>10900000</v>
      </c>
      <c r="D24" s="308">
        <f aca="true" t="shared" si="3" ref="D24:L24">SUM(D21:D23)</f>
        <v>0</v>
      </c>
      <c r="E24" s="308">
        <f t="shared" si="3"/>
        <v>0</v>
      </c>
      <c r="F24" s="308">
        <f t="shared" si="3"/>
        <v>0</v>
      </c>
      <c r="G24" s="308">
        <f t="shared" si="3"/>
        <v>0</v>
      </c>
      <c r="H24" s="308">
        <f t="shared" si="3"/>
        <v>0</v>
      </c>
      <c r="I24" s="308">
        <f t="shared" si="3"/>
        <v>0</v>
      </c>
      <c r="J24" s="308">
        <f t="shared" si="3"/>
        <v>0</v>
      </c>
      <c r="K24" s="308">
        <f t="shared" si="3"/>
        <v>12114975</v>
      </c>
      <c r="L24" s="308">
        <f t="shared" si="3"/>
        <v>12114975</v>
      </c>
    </row>
    <row r="25" spans="1:12" ht="26.25" thickBot="1">
      <c r="A25" s="78">
        <v>19</v>
      </c>
      <c r="B25" s="76" t="s">
        <v>17</v>
      </c>
      <c r="C25" s="72">
        <v>100000</v>
      </c>
      <c r="D25" s="69"/>
      <c r="E25" s="4"/>
      <c r="F25" s="3"/>
      <c r="G25" s="3"/>
      <c r="H25" s="3"/>
      <c r="I25" s="3"/>
      <c r="J25" s="3"/>
      <c r="K25" s="4">
        <v>500000</v>
      </c>
      <c r="L25" s="4">
        <v>246774</v>
      </c>
    </row>
    <row r="26" spans="1:12" ht="13.5" thickBot="1">
      <c r="A26" s="79">
        <v>20</v>
      </c>
      <c r="B26" s="6" t="s">
        <v>18</v>
      </c>
      <c r="C26" s="308">
        <f>C20+C24+C25</f>
        <v>14706650</v>
      </c>
      <c r="D26" s="308">
        <f aca="true" t="shared" si="4" ref="D26:L26">D20+D24+D25</f>
        <v>0</v>
      </c>
      <c r="E26" s="308">
        <f t="shared" si="4"/>
        <v>0</v>
      </c>
      <c r="F26" s="308">
        <f t="shared" si="4"/>
        <v>0</v>
      </c>
      <c r="G26" s="308">
        <f t="shared" si="4"/>
        <v>0</v>
      </c>
      <c r="H26" s="308">
        <f t="shared" si="4"/>
        <v>0</v>
      </c>
      <c r="I26" s="308">
        <f t="shared" si="4"/>
        <v>0</v>
      </c>
      <c r="J26" s="308">
        <f t="shared" si="4"/>
        <v>0</v>
      </c>
      <c r="K26" s="308">
        <f t="shared" si="4"/>
        <v>16321625</v>
      </c>
      <c r="L26" s="308">
        <f t="shared" si="4"/>
        <v>16012615</v>
      </c>
    </row>
    <row r="27" spans="1:12" ht="12.75">
      <c r="A27" s="78">
        <v>21</v>
      </c>
      <c r="B27" s="76" t="s">
        <v>19</v>
      </c>
      <c r="C27" s="72">
        <v>1669000</v>
      </c>
      <c r="D27" s="69"/>
      <c r="E27" s="4"/>
      <c r="F27" s="3"/>
      <c r="G27" s="3"/>
      <c r="H27" s="3"/>
      <c r="I27" s="3"/>
      <c r="J27" s="3"/>
      <c r="K27" s="4">
        <v>2550000</v>
      </c>
      <c r="L27" s="4">
        <v>2549962</v>
      </c>
    </row>
    <row r="28" spans="1:12" ht="12.75">
      <c r="A28" s="78">
        <v>22</v>
      </c>
      <c r="B28" s="76" t="s">
        <v>20</v>
      </c>
      <c r="C28" s="72">
        <v>2328942</v>
      </c>
      <c r="D28" s="69"/>
      <c r="E28" s="4"/>
      <c r="F28" s="3"/>
      <c r="G28" s="3"/>
      <c r="H28" s="3"/>
      <c r="I28" s="3"/>
      <c r="J28" s="3"/>
      <c r="K28" s="4">
        <v>2609942</v>
      </c>
      <c r="L28" s="4">
        <v>2604639</v>
      </c>
    </row>
    <row r="29" spans="1:12" ht="12.75">
      <c r="A29" s="78">
        <v>23</v>
      </c>
      <c r="B29" s="76" t="s">
        <v>21</v>
      </c>
      <c r="C29" s="72"/>
      <c r="D29" s="69"/>
      <c r="E29" s="4"/>
      <c r="F29" s="3"/>
      <c r="G29" s="3"/>
      <c r="H29" s="3"/>
      <c r="I29" s="3"/>
      <c r="J29" s="3"/>
      <c r="K29" s="4">
        <v>202500</v>
      </c>
      <c r="L29" s="4">
        <v>202500</v>
      </c>
    </row>
    <row r="30" spans="1:12" ht="12.75">
      <c r="A30" s="78">
        <v>24</v>
      </c>
      <c r="B30" s="76" t="s">
        <v>307</v>
      </c>
      <c r="C30" s="72">
        <v>259478</v>
      </c>
      <c r="D30" s="69"/>
      <c r="E30" s="4"/>
      <c r="F30" s="3"/>
      <c r="G30" s="3"/>
      <c r="H30" s="3"/>
      <c r="I30" s="3"/>
      <c r="J30" s="3"/>
      <c r="K30" s="4">
        <v>259478</v>
      </c>
      <c r="L30" s="4">
        <v>259478</v>
      </c>
    </row>
    <row r="31" spans="1:12" ht="12.75">
      <c r="A31" s="78">
        <v>25</v>
      </c>
      <c r="B31" s="76" t="s">
        <v>22</v>
      </c>
      <c r="C31" s="72">
        <v>45000</v>
      </c>
      <c r="D31" s="69"/>
      <c r="E31" s="4"/>
      <c r="F31" s="3"/>
      <c r="G31" s="3"/>
      <c r="H31" s="3"/>
      <c r="I31" s="3"/>
      <c r="J31" s="3"/>
      <c r="K31" s="4">
        <v>75373</v>
      </c>
      <c r="L31" s="4">
        <v>75373</v>
      </c>
    </row>
    <row r="32" spans="1:12" ht="13.5" thickBot="1">
      <c r="A32" s="78">
        <v>26</v>
      </c>
      <c r="B32" s="76" t="s">
        <v>23</v>
      </c>
      <c r="C32" s="72"/>
      <c r="D32" s="69"/>
      <c r="E32" s="4"/>
      <c r="F32" s="3"/>
      <c r="G32" s="3"/>
      <c r="H32" s="3"/>
      <c r="I32" s="3"/>
      <c r="J32" s="3"/>
      <c r="K32" s="4">
        <v>338747</v>
      </c>
      <c r="L32" s="4">
        <v>338447</v>
      </c>
    </row>
    <row r="33" spans="1:12" ht="13.5" thickBot="1">
      <c r="A33" s="79">
        <v>27</v>
      </c>
      <c r="B33" s="6" t="s">
        <v>24</v>
      </c>
      <c r="C33" s="308">
        <f>SUM(C27:C32)</f>
        <v>4302420</v>
      </c>
      <c r="D33" s="308">
        <f aca="true" t="shared" si="5" ref="D33:L33">SUM(D27:D32)</f>
        <v>0</v>
      </c>
      <c r="E33" s="308">
        <f t="shared" si="5"/>
        <v>0</v>
      </c>
      <c r="F33" s="308">
        <f t="shared" si="5"/>
        <v>0</v>
      </c>
      <c r="G33" s="308">
        <f t="shared" si="5"/>
        <v>0</v>
      </c>
      <c r="H33" s="308">
        <f t="shared" si="5"/>
        <v>0</v>
      </c>
      <c r="I33" s="308">
        <f t="shared" si="5"/>
        <v>0</v>
      </c>
      <c r="J33" s="308">
        <f t="shared" si="5"/>
        <v>0</v>
      </c>
      <c r="K33" s="308">
        <f t="shared" si="5"/>
        <v>6036040</v>
      </c>
      <c r="L33" s="308">
        <f t="shared" si="5"/>
        <v>6030399</v>
      </c>
    </row>
    <row r="34" spans="1:12" ht="13.5" thickBot="1">
      <c r="A34" s="79">
        <v>28</v>
      </c>
      <c r="B34" s="6" t="s">
        <v>25</v>
      </c>
      <c r="C34" s="73"/>
      <c r="D34" s="70"/>
      <c r="E34" s="5"/>
      <c r="F34" s="3"/>
      <c r="G34" s="3"/>
      <c r="H34" s="3"/>
      <c r="I34" s="3"/>
      <c r="J34" s="3"/>
      <c r="K34" s="5"/>
      <c r="L34" s="5"/>
    </row>
    <row r="35" spans="1:12" ht="13.5" thickBot="1">
      <c r="A35" s="79">
        <v>29</v>
      </c>
      <c r="B35" s="6" t="s">
        <v>26</v>
      </c>
      <c r="C35" s="73"/>
      <c r="D35" s="70"/>
      <c r="E35" s="5"/>
      <c r="F35" s="3"/>
      <c r="G35" s="3"/>
      <c r="H35" s="3"/>
      <c r="I35" s="3"/>
      <c r="J35" s="3"/>
      <c r="K35" s="5"/>
      <c r="L35" s="5"/>
    </row>
    <row r="36" spans="1:12" ht="13.5" thickBot="1">
      <c r="A36" s="79">
        <v>30</v>
      </c>
      <c r="B36" s="6" t="s">
        <v>27</v>
      </c>
      <c r="C36" s="308">
        <f>C16+C19+C26+C33+C34+C35</f>
        <v>51894351</v>
      </c>
      <c r="D36" s="308">
        <f aca="true" t="shared" si="6" ref="D36:L36">D16+D19+D26+D33+D34+D35</f>
        <v>0</v>
      </c>
      <c r="E36" s="308">
        <f t="shared" si="6"/>
        <v>0</v>
      </c>
      <c r="F36" s="308">
        <f t="shared" si="6"/>
        <v>0</v>
      </c>
      <c r="G36" s="308">
        <f t="shared" si="6"/>
        <v>0</v>
      </c>
      <c r="H36" s="308">
        <f t="shared" si="6"/>
        <v>0</v>
      </c>
      <c r="I36" s="308">
        <f t="shared" si="6"/>
        <v>0</v>
      </c>
      <c r="J36" s="308">
        <f t="shared" si="6"/>
        <v>0</v>
      </c>
      <c r="K36" s="308">
        <f>K16+K19+K26+K33+K34+K35</f>
        <v>63715985</v>
      </c>
      <c r="L36" s="308">
        <f t="shared" si="6"/>
        <v>63275470</v>
      </c>
    </row>
    <row r="37" spans="1:12" ht="12.75">
      <c r="A37" s="78">
        <v>31</v>
      </c>
      <c r="B37" s="76" t="s">
        <v>28</v>
      </c>
      <c r="C37" s="72"/>
      <c r="D37" s="69"/>
      <c r="E37" s="4"/>
      <c r="F37" s="3"/>
      <c r="G37" s="3"/>
      <c r="H37" s="3"/>
      <c r="I37" s="3"/>
      <c r="J37" s="3"/>
      <c r="K37" s="4">
        <v>31386494</v>
      </c>
      <c r="L37" s="4">
        <v>31386494</v>
      </c>
    </row>
    <row r="38" spans="1:12" ht="12.75" customHeight="1">
      <c r="A38" s="78">
        <v>32</v>
      </c>
      <c r="B38" s="76" t="s">
        <v>94</v>
      </c>
      <c r="C38" s="72"/>
      <c r="D38" s="69"/>
      <c r="E38" s="4"/>
      <c r="F38" s="3"/>
      <c r="G38" s="3"/>
      <c r="H38" s="3"/>
      <c r="I38" s="3"/>
      <c r="J38" s="3"/>
      <c r="K38" s="4">
        <v>979386</v>
      </c>
      <c r="L38" s="4">
        <v>979386</v>
      </c>
    </row>
    <row r="39" spans="1:12" ht="13.5" thickBot="1">
      <c r="A39" s="78">
        <v>33</v>
      </c>
      <c r="B39" s="77" t="s">
        <v>30</v>
      </c>
      <c r="C39" s="303">
        <f>SUM(C37:C38)</f>
        <v>0</v>
      </c>
      <c r="D39" s="303">
        <f aca="true" t="shared" si="7" ref="D39:L39">SUM(D37:D38)</f>
        <v>0</v>
      </c>
      <c r="E39" s="303">
        <f t="shared" si="7"/>
        <v>0</v>
      </c>
      <c r="F39" s="303">
        <f t="shared" si="7"/>
        <v>0</v>
      </c>
      <c r="G39" s="303">
        <f t="shared" si="7"/>
        <v>0</v>
      </c>
      <c r="H39" s="303">
        <f t="shared" si="7"/>
        <v>0</v>
      </c>
      <c r="I39" s="303">
        <f t="shared" si="7"/>
        <v>0</v>
      </c>
      <c r="J39" s="303">
        <f t="shared" si="7"/>
        <v>0</v>
      </c>
      <c r="K39" s="303">
        <f t="shared" si="7"/>
        <v>32365880</v>
      </c>
      <c r="L39" s="303">
        <f t="shared" si="7"/>
        <v>32365880</v>
      </c>
    </row>
    <row r="40" spans="1:12" ht="13.5" thickBot="1">
      <c r="A40" s="80">
        <v>34</v>
      </c>
      <c r="B40" s="6" t="s">
        <v>90</v>
      </c>
      <c r="C40" s="307">
        <f>C36+C39</f>
        <v>51894351</v>
      </c>
      <c r="D40" s="307">
        <f aca="true" t="shared" si="8" ref="D40:J40">D36+D39</f>
        <v>0</v>
      </c>
      <c r="E40" s="307">
        <f t="shared" si="8"/>
        <v>0</v>
      </c>
      <c r="F40" s="307">
        <f t="shared" si="8"/>
        <v>0</v>
      </c>
      <c r="G40" s="307">
        <f t="shared" si="8"/>
        <v>0</v>
      </c>
      <c r="H40" s="307">
        <f t="shared" si="8"/>
        <v>0</v>
      </c>
      <c r="I40" s="307">
        <f t="shared" si="8"/>
        <v>0</v>
      </c>
      <c r="J40" s="307">
        <f t="shared" si="8"/>
        <v>0</v>
      </c>
      <c r="K40" s="307">
        <f>K36+K39</f>
        <v>96081865</v>
      </c>
      <c r="L40" s="307">
        <f>L36+L39</f>
        <v>95641350</v>
      </c>
    </row>
  </sheetData>
  <sheetProtection selectLockedCells="1" selectUnlockedCells="1"/>
  <mergeCells count="1">
    <mergeCell ref="A1:L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7">
      <selection activeCell="O28" sqref="O28"/>
    </sheetView>
  </sheetViews>
  <sheetFormatPr defaultColWidth="8.00390625" defaultRowHeight="12.75"/>
  <cols>
    <col min="1" max="1" width="4.140625" style="185" customWidth="1"/>
    <col min="2" max="2" width="24.7109375" style="184" customWidth="1"/>
    <col min="3" max="3" width="8.8515625" style="184" customWidth="1"/>
    <col min="4" max="5" width="8.57421875" style="184" customWidth="1"/>
    <col min="6" max="6" width="8.7109375" style="184" bestFit="1" customWidth="1"/>
    <col min="7" max="7" width="8.8515625" style="184" customWidth="1"/>
    <col min="8" max="10" width="8.7109375" style="184" bestFit="1" customWidth="1"/>
    <col min="11" max="11" width="9.140625" style="184" customWidth="1"/>
    <col min="12" max="12" width="8.7109375" style="184" bestFit="1" customWidth="1"/>
    <col min="13" max="13" width="9.140625" style="184" customWidth="1"/>
    <col min="14" max="14" width="8.7109375" style="184" bestFit="1" customWidth="1"/>
    <col min="15" max="15" width="10.8515625" style="185" customWidth="1"/>
    <col min="16" max="16384" width="8.00390625" style="184" customWidth="1"/>
  </cols>
  <sheetData>
    <row r="1" spans="1:15" ht="31.5" customHeight="1">
      <c r="A1" s="353" t="s">
        <v>318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</row>
    <row r="2" spans="2:15" ht="15.75">
      <c r="B2" s="186" t="s">
        <v>274</v>
      </c>
      <c r="O2" s="187" t="s">
        <v>300</v>
      </c>
    </row>
    <row r="3" spans="1:15" s="185" customFormat="1" ht="25.5" customHeight="1">
      <c r="A3" s="188" t="s">
        <v>45</v>
      </c>
      <c r="B3" s="189" t="s">
        <v>0</v>
      </c>
      <c r="C3" s="189" t="s">
        <v>197</v>
      </c>
      <c r="D3" s="189" t="s">
        <v>198</v>
      </c>
      <c r="E3" s="189" t="s">
        <v>199</v>
      </c>
      <c r="F3" s="189" t="s">
        <v>200</v>
      </c>
      <c r="G3" s="189" t="s">
        <v>201</v>
      </c>
      <c r="H3" s="189" t="s">
        <v>202</v>
      </c>
      <c r="I3" s="189" t="s">
        <v>203</v>
      </c>
      <c r="J3" s="189" t="s">
        <v>204</v>
      </c>
      <c r="K3" s="189" t="s">
        <v>205</v>
      </c>
      <c r="L3" s="189" t="s">
        <v>206</v>
      </c>
      <c r="M3" s="189" t="s">
        <v>207</v>
      </c>
      <c r="N3" s="189" t="s">
        <v>208</v>
      </c>
      <c r="O3" s="190" t="s">
        <v>164</v>
      </c>
    </row>
    <row r="4" spans="1:15" s="192" customFormat="1" ht="15" customHeight="1">
      <c r="A4" s="191" t="s">
        <v>123</v>
      </c>
      <c r="B4" s="354" t="s">
        <v>55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</row>
    <row r="5" spans="1:15" s="198" customFormat="1" ht="13.5" customHeight="1">
      <c r="A5" s="194">
        <v>2</v>
      </c>
      <c r="B5" s="243" t="s">
        <v>256</v>
      </c>
      <c r="C5" s="195">
        <v>4299329</v>
      </c>
      <c r="D5" s="195">
        <v>2149600</v>
      </c>
      <c r="E5" s="195">
        <v>2149600</v>
      </c>
      <c r="F5" s="195">
        <v>2149600</v>
      </c>
      <c r="G5" s="195">
        <v>2149600</v>
      </c>
      <c r="H5" s="195">
        <v>2149600</v>
      </c>
      <c r="I5" s="195">
        <v>2149600</v>
      </c>
      <c r="J5" s="195">
        <v>2149600</v>
      </c>
      <c r="K5" s="196">
        <v>2149600</v>
      </c>
      <c r="L5" s="195">
        <v>2149600</v>
      </c>
      <c r="M5" s="195">
        <v>2149600</v>
      </c>
      <c r="N5" s="195">
        <v>2150312</v>
      </c>
      <c r="O5" s="197">
        <f>SUM(C5:N5)</f>
        <v>27945641</v>
      </c>
    </row>
    <row r="6" spans="1:15" s="198" customFormat="1" ht="21" customHeight="1">
      <c r="A6" s="194">
        <v>3</v>
      </c>
      <c r="B6" s="244" t="s">
        <v>257</v>
      </c>
      <c r="C6" s="199">
        <v>725000</v>
      </c>
      <c r="D6" s="199">
        <v>725000</v>
      </c>
      <c r="E6" s="199">
        <v>725000</v>
      </c>
      <c r="F6" s="199">
        <v>725000</v>
      </c>
      <c r="G6" s="199">
        <v>725000</v>
      </c>
      <c r="H6" s="199">
        <v>725000</v>
      </c>
      <c r="I6" s="199">
        <v>725000</v>
      </c>
      <c r="J6" s="199">
        <v>725000</v>
      </c>
      <c r="K6" s="199">
        <v>725000</v>
      </c>
      <c r="L6" s="199">
        <v>725000</v>
      </c>
      <c r="M6" s="199">
        <v>725000</v>
      </c>
      <c r="N6" s="199">
        <v>725815</v>
      </c>
      <c r="O6" s="197">
        <f aca="true" t="shared" si="0" ref="O6:O13">SUM(C6:N6)</f>
        <v>8700815</v>
      </c>
    </row>
    <row r="7" spans="1:15" s="198" customFormat="1" ht="27" customHeight="1">
      <c r="A7" s="194">
        <v>4</v>
      </c>
      <c r="B7" s="245" t="s">
        <v>258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>
        <v>3336000</v>
      </c>
      <c r="N7" s="199">
        <v>1250000</v>
      </c>
      <c r="O7" s="197">
        <f t="shared" si="0"/>
        <v>4586000</v>
      </c>
    </row>
    <row r="8" spans="1:15" s="198" customFormat="1" ht="13.5" customHeight="1">
      <c r="A8" s="194">
        <v>5</v>
      </c>
      <c r="B8" s="244" t="s">
        <v>59</v>
      </c>
      <c r="C8" s="195"/>
      <c r="D8" s="195"/>
      <c r="E8" s="195">
        <v>4500000</v>
      </c>
      <c r="F8" s="195">
        <v>1246774</v>
      </c>
      <c r="G8" s="195">
        <v>4000000</v>
      </c>
      <c r="H8" s="195"/>
      <c r="I8" s="195"/>
      <c r="J8" s="195"/>
      <c r="K8" s="195">
        <v>4500000</v>
      </c>
      <c r="L8" s="195"/>
      <c r="M8" s="195">
        <v>256841</v>
      </c>
      <c r="N8" s="195">
        <v>1509000</v>
      </c>
      <c r="O8" s="197">
        <f t="shared" si="0"/>
        <v>16012615</v>
      </c>
    </row>
    <row r="9" spans="1:15" s="198" customFormat="1" ht="13.5" customHeight="1">
      <c r="A9" s="194">
        <v>6</v>
      </c>
      <c r="B9" s="244" t="s">
        <v>259</v>
      </c>
      <c r="C9" s="195">
        <v>600000</v>
      </c>
      <c r="D9" s="195">
        <v>500000</v>
      </c>
      <c r="E9" s="195">
        <v>500000</v>
      </c>
      <c r="F9" s="195">
        <v>500000</v>
      </c>
      <c r="G9" s="195">
        <v>650000</v>
      </c>
      <c r="H9" s="195">
        <v>450000</v>
      </c>
      <c r="I9" s="195">
        <v>380000</v>
      </c>
      <c r="J9" s="195">
        <v>380000</v>
      </c>
      <c r="K9" s="195">
        <v>680000</v>
      </c>
      <c r="L9" s="195">
        <v>500000</v>
      </c>
      <c r="M9" s="195">
        <v>500000</v>
      </c>
      <c r="N9" s="195">
        <v>390399</v>
      </c>
      <c r="O9" s="197">
        <f t="shared" si="0"/>
        <v>6030399</v>
      </c>
    </row>
    <row r="10" spans="1:15" s="198" customFormat="1" ht="13.5" customHeight="1">
      <c r="A10" s="194">
        <v>7</v>
      </c>
      <c r="B10" s="244" t="s">
        <v>260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7">
        <f t="shared" si="0"/>
        <v>0</v>
      </c>
    </row>
    <row r="11" spans="1:15" s="198" customFormat="1" ht="13.5" customHeight="1">
      <c r="A11" s="194">
        <v>8</v>
      </c>
      <c r="B11" s="246" t="s">
        <v>261</v>
      </c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7">
        <f t="shared" si="0"/>
        <v>0</v>
      </c>
    </row>
    <row r="12" spans="1:15" s="198" customFormat="1" ht="18.75" customHeight="1">
      <c r="A12" s="194" t="s">
        <v>139</v>
      </c>
      <c r="B12" s="246" t="s">
        <v>267</v>
      </c>
      <c r="C12" s="195"/>
      <c r="D12" s="195"/>
      <c r="E12" s="195"/>
      <c r="F12" s="195"/>
      <c r="G12" s="195">
        <v>31386494</v>
      </c>
      <c r="H12" s="195"/>
      <c r="I12" s="195"/>
      <c r="J12" s="195"/>
      <c r="K12" s="195"/>
      <c r="L12" s="195"/>
      <c r="M12" s="195"/>
      <c r="N12" s="195"/>
      <c r="O12" s="197">
        <f t="shared" si="0"/>
        <v>31386494</v>
      </c>
    </row>
    <row r="13" spans="1:15" s="198" customFormat="1" ht="13.5" customHeight="1">
      <c r="A13" s="194" t="s">
        <v>140</v>
      </c>
      <c r="B13" s="244" t="s">
        <v>94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>
        <v>979386</v>
      </c>
      <c r="O13" s="197">
        <f t="shared" si="0"/>
        <v>979386</v>
      </c>
    </row>
    <row r="14" spans="1:15" s="192" customFormat="1" ht="15.75" customHeight="1">
      <c r="A14" s="191" t="s">
        <v>141</v>
      </c>
      <c r="B14" s="200" t="s">
        <v>209</v>
      </c>
      <c r="C14" s="201">
        <f aca="true" t="shared" si="1" ref="C14:N14">SUM(C5:C13)</f>
        <v>5624329</v>
      </c>
      <c r="D14" s="201">
        <f t="shared" si="1"/>
        <v>3374600</v>
      </c>
      <c r="E14" s="201">
        <f t="shared" si="1"/>
        <v>7874600</v>
      </c>
      <c r="F14" s="201">
        <f t="shared" si="1"/>
        <v>4621374</v>
      </c>
      <c r="G14" s="201">
        <f t="shared" si="1"/>
        <v>38911094</v>
      </c>
      <c r="H14" s="201">
        <f t="shared" si="1"/>
        <v>3324600</v>
      </c>
      <c r="I14" s="201">
        <f t="shared" si="1"/>
        <v>3254600</v>
      </c>
      <c r="J14" s="201">
        <f t="shared" si="1"/>
        <v>3254600</v>
      </c>
      <c r="K14" s="201">
        <f t="shared" si="1"/>
        <v>8054600</v>
      </c>
      <c r="L14" s="201">
        <f t="shared" si="1"/>
        <v>3374600</v>
      </c>
      <c r="M14" s="201">
        <f t="shared" si="1"/>
        <v>6967441</v>
      </c>
      <c r="N14" s="201">
        <f t="shared" si="1"/>
        <v>7004912</v>
      </c>
      <c r="O14" s="197">
        <f>SUM(C14:N14)</f>
        <v>95641350</v>
      </c>
    </row>
    <row r="15" spans="1:15" s="192" customFormat="1" ht="15" customHeight="1">
      <c r="A15" s="191" t="s">
        <v>142</v>
      </c>
      <c r="B15" s="354" t="s">
        <v>56</v>
      </c>
      <c r="C15" s="354">
        <f aca="true" t="shared" si="2" ref="C15:M15">SUM(C5:C14)</f>
        <v>11248658</v>
      </c>
      <c r="D15" s="354">
        <f t="shared" si="2"/>
        <v>6749200</v>
      </c>
      <c r="E15" s="354">
        <f t="shared" si="2"/>
        <v>15749200</v>
      </c>
      <c r="F15" s="354">
        <f t="shared" si="2"/>
        <v>9242748</v>
      </c>
      <c r="G15" s="354">
        <f t="shared" si="2"/>
        <v>77822188</v>
      </c>
      <c r="H15" s="354">
        <f t="shared" si="2"/>
        <v>6649200</v>
      </c>
      <c r="I15" s="354">
        <f t="shared" si="2"/>
        <v>6509200</v>
      </c>
      <c r="J15" s="354">
        <f t="shared" si="2"/>
        <v>6509200</v>
      </c>
      <c r="K15" s="354">
        <f t="shared" si="2"/>
        <v>16109200</v>
      </c>
      <c r="L15" s="354">
        <f t="shared" si="2"/>
        <v>6749200</v>
      </c>
      <c r="M15" s="354">
        <f t="shared" si="2"/>
        <v>13934882</v>
      </c>
      <c r="N15" s="354"/>
      <c r="O15" s="354"/>
    </row>
    <row r="16" spans="1:15" s="198" customFormat="1" ht="13.5" customHeight="1">
      <c r="A16" s="202" t="s">
        <v>143</v>
      </c>
      <c r="B16" s="247" t="s">
        <v>57</v>
      </c>
      <c r="C16" s="199">
        <v>927200</v>
      </c>
      <c r="D16" s="199">
        <v>927200</v>
      </c>
      <c r="E16" s="199">
        <v>927200</v>
      </c>
      <c r="F16" s="199">
        <v>927200</v>
      </c>
      <c r="G16" s="199">
        <v>927200</v>
      </c>
      <c r="H16" s="199">
        <v>927200</v>
      </c>
      <c r="I16" s="199">
        <v>927200</v>
      </c>
      <c r="J16" s="199">
        <v>927200</v>
      </c>
      <c r="K16" s="199">
        <v>927200</v>
      </c>
      <c r="L16" s="199">
        <v>927200</v>
      </c>
      <c r="M16" s="199">
        <v>927200</v>
      </c>
      <c r="N16" s="199">
        <v>927242</v>
      </c>
      <c r="O16" s="203">
        <f>SUM(C16:N16)</f>
        <v>11126442</v>
      </c>
    </row>
    <row r="17" spans="1:15" s="198" customFormat="1" ht="27" customHeight="1">
      <c r="A17" s="194" t="s">
        <v>144</v>
      </c>
      <c r="B17" s="246" t="s">
        <v>210</v>
      </c>
      <c r="C17" s="195">
        <v>189150</v>
      </c>
      <c r="D17" s="195">
        <v>189150</v>
      </c>
      <c r="E17" s="195">
        <v>189150</v>
      </c>
      <c r="F17" s="195">
        <v>189150</v>
      </c>
      <c r="G17" s="195">
        <v>189150</v>
      </c>
      <c r="H17" s="195">
        <v>189150</v>
      </c>
      <c r="I17" s="195">
        <v>189150</v>
      </c>
      <c r="J17" s="195">
        <v>189150</v>
      </c>
      <c r="K17" s="195">
        <v>189150</v>
      </c>
      <c r="L17" s="195">
        <v>189150</v>
      </c>
      <c r="M17" s="195">
        <v>189150</v>
      </c>
      <c r="N17" s="195">
        <v>189148</v>
      </c>
      <c r="O17" s="203">
        <f aca="true" t="shared" si="3" ref="O17:O26">SUM(C17:N17)</f>
        <v>2269798</v>
      </c>
    </row>
    <row r="18" spans="1:15" s="198" customFormat="1" ht="13.5" customHeight="1">
      <c r="A18" s="194" t="s">
        <v>145</v>
      </c>
      <c r="B18" s="244" t="s">
        <v>116</v>
      </c>
      <c r="C18" s="195">
        <v>1490000</v>
      </c>
      <c r="D18" s="195">
        <v>1490000</v>
      </c>
      <c r="E18" s="195">
        <v>3500000</v>
      </c>
      <c r="F18" s="195">
        <v>1490000</v>
      </c>
      <c r="G18" s="195">
        <v>1490000</v>
      </c>
      <c r="H18" s="195">
        <v>1000000</v>
      </c>
      <c r="I18" s="195">
        <v>790000</v>
      </c>
      <c r="J18" s="195">
        <v>790000</v>
      </c>
      <c r="K18" s="195">
        <v>1100000</v>
      </c>
      <c r="L18" s="195">
        <v>1450000</v>
      </c>
      <c r="M18" s="195">
        <v>1450000</v>
      </c>
      <c r="N18" s="195">
        <v>1911139</v>
      </c>
      <c r="O18" s="203">
        <f t="shared" si="3"/>
        <v>17951139</v>
      </c>
    </row>
    <row r="19" spans="1:15" s="198" customFormat="1" ht="13.5" customHeight="1">
      <c r="A19" s="194" t="s">
        <v>146</v>
      </c>
      <c r="B19" s="244" t="s">
        <v>211</v>
      </c>
      <c r="C19" s="195"/>
      <c r="D19" s="195">
        <v>5000</v>
      </c>
      <c r="E19" s="195">
        <v>5000</v>
      </c>
      <c r="F19" s="195">
        <v>255000</v>
      </c>
      <c r="G19" s="195">
        <v>5000</v>
      </c>
      <c r="H19" s="195">
        <v>5000</v>
      </c>
      <c r="I19" s="195"/>
      <c r="J19" s="195">
        <v>400000</v>
      </c>
      <c r="K19" s="195">
        <v>105000</v>
      </c>
      <c r="L19" s="195">
        <v>5000</v>
      </c>
      <c r="M19" s="195">
        <v>805000</v>
      </c>
      <c r="N19" s="195">
        <v>637320</v>
      </c>
      <c r="O19" s="203">
        <f t="shared" si="3"/>
        <v>2227320</v>
      </c>
    </row>
    <row r="20" spans="1:15" s="198" customFormat="1" ht="13.5" customHeight="1">
      <c r="A20" s="194" t="s">
        <v>147</v>
      </c>
      <c r="B20" s="244" t="s">
        <v>262</v>
      </c>
      <c r="C20" s="195">
        <v>250000</v>
      </c>
      <c r="D20" s="195"/>
      <c r="E20" s="195">
        <v>500000</v>
      </c>
      <c r="F20" s="195"/>
      <c r="G20" s="195">
        <v>1500000</v>
      </c>
      <c r="H20" s="195">
        <v>100000</v>
      </c>
      <c r="I20" s="195"/>
      <c r="J20" s="195">
        <v>625000</v>
      </c>
      <c r="K20" s="195"/>
      <c r="L20" s="195"/>
      <c r="M20" s="195">
        <v>3333000</v>
      </c>
      <c r="N20" s="195">
        <v>452331</v>
      </c>
      <c r="O20" s="203">
        <f t="shared" si="3"/>
        <v>6760331</v>
      </c>
    </row>
    <row r="21" spans="1:15" s="198" customFormat="1" ht="13.5" customHeight="1">
      <c r="A21" s="194" t="s">
        <v>148</v>
      </c>
      <c r="B21" s="244" t="s">
        <v>69</v>
      </c>
      <c r="C21" s="195"/>
      <c r="D21" s="195"/>
      <c r="E21" s="195">
        <v>2102595</v>
      </c>
      <c r="F21" s="195">
        <v>420000</v>
      </c>
      <c r="G21" s="195">
        <v>300000</v>
      </c>
      <c r="H21" s="195"/>
      <c r="I21" s="195"/>
      <c r="J21" s="195"/>
      <c r="K21" s="195">
        <v>2000000</v>
      </c>
      <c r="L21" s="195">
        <v>785324</v>
      </c>
      <c r="M21" s="195"/>
      <c r="N21" s="195"/>
      <c r="O21" s="203">
        <f t="shared" si="3"/>
        <v>5607919</v>
      </c>
    </row>
    <row r="22" spans="1:15" s="198" customFormat="1" ht="18" customHeight="1">
      <c r="A22" s="194" t="s">
        <v>149</v>
      </c>
      <c r="B22" s="246" t="s">
        <v>71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203">
        <f t="shared" si="3"/>
        <v>0</v>
      </c>
    </row>
    <row r="23" spans="1:15" s="198" customFormat="1" ht="13.5" customHeight="1">
      <c r="A23" s="194" t="s">
        <v>150</v>
      </c>
      <c r="B23" s="244" t="s">
        <v>263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203">
        <f t="shared" si="3"/>
        <v>0</v>
      </c>
    </row>
    <row r="24" spans="1:15" s="198" customFormat="1" ht="13.5" customHeight="1">
      <c r="A24" s="194" t="s">
        <v>151</v>
      </c>
      <c r="B24" s="244" t="s">
        <v>264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203">
        <f t="shared" si="3"/>
        <v>0</v>
      </c>
    </row>
    <row r="25" spans="1:15" s="198" customFormat="1" ht="13.5" customHeight="1">
      <c r="A25" s="194" t="s">
        <v>152</v>
      </c>
      <c r="B25" s="244" t="s">
        <v>265</v>
      </c>
      <c r="C25" s="195">
        <v>993749</v>
      </c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203">
        <f t="shared" si="3"/>
        <v>993749</v>
      </c>
    </row>
    <row r="26" spans="1:15" s="198" customFormat="1" ht="13.5" customHeight="1" thickBot="1">
      <c r="A26" s="194" t="s">
        <v>153</v>
      </c>
      <c r="B26" s="244" t="s">
        <v>266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203">
        <f t="shared" si="3"/>
        <v>0</v>
      </c>
    </row>
    <row r="27" spans="1:15" s="192" customFormat="1" ht="15.75" customHeight="1" thickBot="1">
      <c r="A27" s="193">
        <v>24</v>
      </c>
      <c r="B27" s="200" t="s">
        <v>212</v>
      </c>
      <c r="C27" s="201">
        <f>SUM(C16:C26)</f>
        <v>3850099</v>
      </c>
      <c r="D27" s="201">
        <f aca="true" t="shared" si="4" ref="D27:N27">SUM(D16:D26)</f>
        <v>2611350</v>
      </c>
      <c r="E27" s="201">
        <f t="shared" si="4"/>
        <v>7223945</v>
      </c>
      <c r="F27" s="201">
        <f t="shared" si="4"/>
        <v>3281350</v>
      </c>
      <c r="G27" s="201">
        <f t="shared" si="4"/>
        <v>4411350</v>
      </c>
      <c r="H27" s="201">
        <f t="shared" si="4"/>
        <v>2221350</v>
      </c>
      <c r="I27" s="201">
        <f t="shared" si="4"/>
        <v>1906350</v>
      </c>
      <c r="J27" s="201">
        <f t="shared" si="4"/>
        <v>2931350</v>
      </c>
      <c r="K27" s="201">
        <f t="shared" si="4"/>
        <v>4321350</v>
      </c>
      <c r="L27" s="201">
        <f t="shared" si="4"/>
        <v>3356674</v>
      </c>
      <c r="M27" s="201">
        <f t="shared" si="4"/>
        <v>6704350</v>
      </c>
      <c r="N27" s="201">
        <f t="shared" si="4"/>
        <v>4117180</v>
      </c>
      <c r="O27" s="204">
        <f>SUM(O16:O26)</f>
        <v>46936698</v>
      </c>
    </row>
    <row r="28" spans="1:15" ht="15.75">
      <c r="A28" s="193">
        <v>25</v>
      </c>
      <c r="B28" s="205" t="s">
        <v>213</v>
      </c>
      <c r="C28" s="206">
        <v>1774230</v>
      </c>
      <c r="D28" s="206">
        <v>2537480</v>
      </c>
      <c r="E28" s="206">
        <v>3188135</v>
      </c>
      <c r="F28" s="206">
        <v>4528159</v>
      </c>
      <c r="G28" s="206">
        <v>39027903</v>
      </c>
      <c r="H28" s="206">
        <v>40131153</v>
      </c>
      <c r="I28" s="206">
        <v>41479403</v>
      </c>
      <c r="J28" s="206">
        <v>41802653</v>
      </c>
      <c r="K28" s="206">
        <v>45535903</v>
      </c>
      <c r="L28" s="206">
        <v>45553829</v>
      </c>
      <c r="M28" s="206">
        <v>45816920</v>
      </c>
      <c r="N28" s="206">
        <v>48704652</v>
      </c>
      <c r="O28" s="207"/>
    </row>
    <row r="29" ht="15.75">
      <c r="A29" s="208"/>
    </row>
    <row r="30" spans="2:4" ht="15.75">
      <c r="B30" s="209"/>
      <c r="C30" s="210"/>
      <c r="D30" s="210"/>
    </row>
  </sheetData>
  <sheetProtection selectLockedCells="1" selectUnlockedCells="1"/>
  <mergeCells count="3">
    <mergeCell ref="A1:O1"/>
    <mergeCell ref="B4:O4"/>
    <mergeCell ref="B15:O15"/>
  </mergeCells>
  <printOptions horizontalCentered="1"/>
  <pageMargins left="0.7875" right="0.7875" top="0.9159722222222222" bottom="0.9840277777777777" header="0.5118055555555555" footer="0.5118055555555555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6">
      <selection activeCell="G7" sqref="G1:G16384"/>
    </sheetView>
  </sheetViews>
  <sheetFormatPr defaultColWidth="9.140625" defaultRowHeight="12.75"/>
  <cols>
    <col min="1" max="3" width="9.140625" style="266" customWidth="1"/>
    <col min="4" max="4" width="7.57421875" style="266" customWidth="1"/>
    <col min="5" max="5" width="0.9921875" style="266" hidden="1" customWidth="1"/>
    <col min="6" max="6" width="6.140625" style="266" hidden="1" customWidth="1"/>
    <col min="7" max="7" width="8.00390625" style="266" customWidth="1"/>
    <col min="8" max="8" width="7.28125" style="266" bestFit="1" customWidth="1"/>
    <col min="9" max="11" width="7.8515625" style="266" bestFit="1" customWidth="1"/>
    <col min="12" max="16384" width="9.140625" style="266" customWidth="1"/>
  </cols>
  <sheetData>
    <row r="1" spans="7:11" ht="12.75">
      <c r="G1" s="281"/>
      <c r="H1" s="281"/>
      <c r="I1" s="281"/>
      <c r="J1" s="267"/>
      <c r="K1" s="267"/>
    </row>
    <row r="3" spans="1:11" ht="12.75">
      <c r="A3" s="362"/>
      <c r="B3" s="362"/>
      <c r="C3" s="362"/>
      <c r="D3" s="362"/>
      <c r="E3" s="362"/>
      <c r="F3" s="362"/>
      <c r="G3" s="362"/>
      <c r="H3" s="282"/>
      <c r="I3" s="282"/>
      <c r="J3" s="268"/>
      <c r="K3" s="268"/>
    </row>
    <row r="4" spans="1:11" ht="12.75">
      <c r="A4" s="363" t="s">
        <v>295</v>
      </c>
      <c r="B4" s="363"/>
      <c r="C4" s="363"/>
      <c r="D4" s="363"/>
      <c r="E4" s="363"/>
      <c r="F4" s="363"/>
      <c r="G4" s="363"/>
      <c r="H4" s="283"/>
      <c r="I4" s="283"/>
      <c r="J4" s="269"/>
      <c r="K4" s="269"/>
    </row>
    <row r="5" spans="1:11" ht="12.75">
      <c r="A5" s="363" t="s">
        <v>268</v>
      </c>
      <c r="B5" s="363"/>
      <c r="C5" s="363"/>
      <c r="D5" s="363"/>
      <c r="E5" s="363"/>
      <c r="F5" s="363"/>
      <c r="G5" s="363"/>
      <c r="H5" s="283"/>
      <c r="I5" s="283"/>
      <c r="J5" s="269"/>
      <c r="K5" s="269"/>
    </row>
    <row r="6" spans="1:11" ht="12.75">
      <c r="A6" s="366" t="s">
        <v>269</v>
      </c>
      <c r="B6" s="366"/>
      <c r="C6" s="366"/>
      <c r="D6" s="366"/>
      <c r="E6" s="366"/>
      <c r="F6" s="366"/>
      <c r="G6" s="366"/>
      <c r="H6" s="284"/>
      <c r="I6" s="284"/>
      <c r="J6" s="269"/>
      <c r="K6" s="269"/>
    </row>
    <row r="7" spans="1:11" ht="12.75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</row>
    <row r="8" spans="1:11" ht="12.75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</row>
    <row r="9" spans="1:11" ht="12.75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</row>
    <row r="10" spans="1:11" ht="12.75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</row>
    <row r="11" spans="7:11" ht="13.5" thickBot="1">
      <c r="G11" s="367"/>
      <c r="H11" s="367"/>
      <c r="I11" s="367"/>
      <c r="J11" s="367"/>
      <c r="K11" s="367"/>
    </row>
    <row r="12" spans="1:11" ht="13.5" thickBot="1">
      <c r="A12" s="368" t="s">
        <v>270</v>
      </c>
      <c r="B12" s="368"/>
      <c r="C12" s="368"/>
      <c r="D12" s="368"/>
      <c r="E12" s="368"/>
      <c r="F12" s="368"/>
      <c r="G12" s="369"/>
      <c r="H12" s="369"/>
      <c r="I12" s="369"/>
      <c r="J12" s="369"/>
      <c r="K12" s="369"/>
    </row>
    <row r="13" spans="1:11" ht="13.5" thickBot="1">
      <c r="A13" s="368"/>
      <c r="B13" s="368"/>
      <c r="C13" s="368"/>
      <c r="D13" s="368"/>
      <c r="E13" s="368"/>
      <c r="F13" s="368"/>
      <c r="G13" s="271" t="s">
        <v>271</v>
      </c>
      <c r="H13" s="271" t="s">
        <v>282</v>
      </c>
      <c r="I13" s="270" t="s">
        <v>283</v>
      </c>
      <c r="J13" s="270" t="s">
        <v>294</v>
      </c>
      <c r="K13" s="270" t="s">
        <v>319</v>
      </c>
    </row>
    <row r="14" spans="1:11" ht="37.5" customHeight="1">
      <c r="A14" s="364" t="s">
        <v>272</v>
      </c>
      <c r="B14" s="364"/>
      <c r="C14" s="364"/>
      <c r="D14" s="364"/>
      <c r="E14" s="364"/>
      <c r="F14" s="364"/>
      <c r="G14" s="273">
        <v>991</v>
      </c>
      <c r="H14" s="273">
        <v>883</v>
      </c>
      <c r="I14" s="272">
        <v>821</v>
      </c>
      <c r="J14" s="272">
        <v>395</v>
      </c>
      <c r="K14" s="272"/>
    </row>
    <row r="15" spans="1:11" ht="12.75" customHeight="1">
      <c r="A15" s="355" t="s">
        <v>273</v>
      </c>
      <c r="B15" s="355"/>
      <c r="C15" s="355"/>
      <c r="D15" s="355"/>
      <c r="E15" s="355"/>
      <c r="F15" s="355"/>
      <c r="G15" s="275">
        <v>1646</v>
      </c>
      <c r="H15" s="275">
        <v>10109</v>
      </c>
      <c r="I15" s="274"/>
      <c r="J15" s="274"/>
      <c r="K15" s="274"/>
    </row>
    <row r="16" spans="1:11" ht="25.5" customHeight="1">
      <c r="A16" s="360" t="s">
        <v>284</v>
      </c>
      <c r="B16" s="361"/>
      <c r="C16" s="361"/>
      <c r="D16" s="361"/>
      <c r="E16" s="361"/>
      <c r="F16" s="288"/>
      <c r="G16" s="275"/>
      <c r="H16" s="275">
        <v>135</v>
      </c>
      <c r="I16" s="274">
        <v>270</v>
      </c>
      <c r="J16" s="274">
        <v>135</v>
      </c>
      <c r="K16" s="274"/>
    </row>
    <row r="17" spans="1:11" ht="12.75" customHeight="1">
      <c r="A17" s="365"/>
      <c r="B17" s="365"/>
      <c r="C17" s="365"/>
      <c r="D17" s="365"/>
      <c r="E17" s="365"/>
      <c r="F17" s="365"/>
      <c r="G17" s="275"/>
      <c r="H17" s="275"/>
      <c r="I17" s="275"/>
      <c r="J17" s="274"/>
      <c r="K17" s="274"/>
    </row>
    <row r="18" spans="1:11" ht="12.75" customHeight="1">
      <c r="A18" s="355"/>
      <c r="B18" s="355"/>
      <c r="C18" s="355"/>
      <c r="D18" s="355"/>
      <c r="E18" s="355"/>
      <c r="F18" s="355"/>
      <c r="G18" s="275"/>
      <c r="H18" s="275"/>
      <c r="I18" s="275"/>
      <c r="J18" s="274"/>
      <c r="K18" s="274"/>
    </row>
    <row r="19" spans="1:11" ht="19.5" customHeight="1">
      <c r="A19" s="355"/>
      <c r="B19" s="355"/>
      <c r="C19" s="355"/>
      <c r="D19" s="355"/>
      <c r="E19" s="355"/>
      <c r="F19" s="355"/>
      <c r="G19" s="275"/>
      <c r="H19" s="275"/>
      <c r="I19" s="275"/>
      <c r="J19" s="274"/>
      <c r="K19" s="274"/>
    </row>
    <row r="20" spans="1:11" ht="12.75" customHeight="1">
      <c r="A20" s="355"/>
      <c r="B20" s="355"/>
      <c r="C20" s="355"/>
      <c r="D20" s="355"/>
      <c r="E20" s="355"/>
      <c r="F20" s="355"/>
      <c r="G20" s="275"/>
      <c r="H20" s="275"/>
      <c r="I20" s="275"/>
      <c r="J20" s="274"/>
      <c r="K20" s="274"/>
    </row>
    <row r="21" spans="1:11" ht="39" customHeight="1">
      <c r="A21" s="355"/>
      <c r="B21" s="355"/>
      <c r="C21" s="355"/>
      <c r="D21" s="355"/>
      <c r="E21" s="355"/>
      <c r="F21" s="355"/>
      <c r="G21" s="275"/>
      <c r="H21" s="275"/>
      <c r="I21" s="275"/>
      <c r="J21" s="274"/>
      <c r="K21" s="274"/>
    </row>
    <row r="22" spans="1:11" ht="12.75" customHeight="1">
      <c r="A22" s="355"/>
      <c r="B22" s="355"/>
      <c r="C22" s="355"/>
      <c r="D22" s="355"/>
      <c r="E22" s="355"/>
      <c r="F22" s="355"/>
      <c r="G22" s="275"/>
      <c r="H22" s="275"/>
      <c r="I22" s="275"/>
      <c r="J22" s="274"/>
      <c r="K22" s="274"/>
    </row>
    <row r="23" spans="1:11" ht="41.25" customHeight="1">
      <c r="A23" s="355"/>
      <c r="B23" s="355"/>
      <c r="C23" s="355"/>
      <c r="D23" s="355"/>
      <c r="E23" s="355"/>
      <c r="F23" s="355"/>
      <c r="G23" s="275"/>
      <c r="H23" s="275"/>
      <c r="I23" s="275"/>
      <c r="J23" s="274"/>
      <c r="K23" s="274"/>
    </row>
    <row r="24" spans="1:11" ht="12.75" customHeight="1">
      <c r="A24" s="355"/>
      <c r="B24" s="355"/>
      <c r="C24" s="355"/>
      <c r="D24" s="355"/>
      <c r="E24" s="355"/>
      <c r="F24" s="355"/>
      <c r="G24" s="275"/>
      <c r="H24" s="275"/>
      <c r="I24" s="275"/>
      <c r="J24" s="274"/>
      <c r="K24" s="274"/>
    </row>
    <row r="25" spans="1:11" ht="39" customHeight="1">
      <c r="A25" s="355"/>
      <c r="B25" s="355"/>
      <c r="C25" s="355"/>
      <c r="D25" s="355"/>
      <c r="E25" s="355"/>
      <c r="F25" s="355"/>
      <c r="G25" s="275"/>
      <c r="H25" s="275"/>
      <c r="I25" s="275"/>
      <c r="J25" s="274"/>
      <c r="K25" s="274"/>
    </row>
    <row r="26" spans="1:11" ht="12.75" customHeight="1">
      <c r="A26" s="355"/>
      <c r="B26" s="355"/>
      <c r="C26" s="355"/>
      <c r="D26" s="355"/>
      <c r="E26" s="355"/>
      <c r="F26" s="355"/>
      <c r="G26" s="275"/>
      <c r="H26" s="275"/>
      <c r="I26" s="275"/>
      <c r="J26" s="274"/>
      <c r="K26" s="274"/>
    </row>
    <row r="27" spans="1:11" ht="25.5" customHeight="1" thickBot="1">
      <c r="A27" s="359"/>
      <c r="B27" s="359"/>
      <c r="C27" s="359"/>
      <c r="D27" s="359"/>
      <c r="E27" s="359"/>
      <c r="F27" s="359"/>
      <c r="G27" s="277"/>
      <c r="H27" s="287"/>
      <c r="I27" s="287"/>
      <c r="J27" s="274"/>
      <c r="K27" s="274"/>
    </row>
    <row r="28" spans="1:11" ht="14.25" customHeight="1">
      <c r="A28" s="355"/>
      <c r="B28" s="355"/>
      <c r="C28" s="355"/>
      <c r="D28" s="355"/>
      <c r="E28" s="355"/>
      <c r="F28" s="355"/>
      <c r="G28" s="275"/>
      <c r="H28" s="275"/>
      <c r="I28" s="275"/>
      <c r="J28" s="274"/>
      <c r="K28" s="274"/>
    </row>
    <row r="29" spans="1:11" ht="27" customHeight="1" thickBot="1">
      <c r="A29" s="355"/>
      <c r="B29" s="355"/>
      <c r="C29" s="355"/>
      <c r="D29" s="355"/>
      <c r="E29" s="355"/>
      <c r="F29" s="355"/>
      <c r="G29" s="277"/>
      <c r="H29" s="287"/>
      <c r="I29" s="287"/>
      <c r="J29" s="274"/>
      <c r="K29" s="274"/>
    </row>
    <row r="30" spans="1:11" ht="53.25" customHeight="1" thickBot="1">
      <c r="A30" s="356"/>
      <c r="B30" s="356"/>
      <c r="C30" s="356"/>
      <c r="D30" s="356"/>
      <c r="E30" s="356"/>
      <c r="F30" s="356"/>
      <c r="G30" s="277"/>
      <c r="H30" s="277"/>
      <c r="I30" s="277"/>
      <c r="J30" s="276"/>
      <c r="K30" s="276"/>
    </row>
    <row r="31" spans="1:11" ht="16.5" customHeight="1">
      <c r="A31" s="278"/>
      <c r="B31" s="278"/>
      <c r="C31" s="278"/>
      <c r="D31" s="278"/>
      <c r="E31" s="278"/>
      <c r="F31" s="278"/>
      <c r="G31" s="279"/>
      <c r="H31" s="279"/>
      <c r="I31" s="279"/>
      <c r="J31" s="279"/>
      <c r="K31" s="279"/>
    </row>
    <row r="32" spans="1:11" ht="12.75">
      <c r="A32" s="278"/>
      <c r="B32" s="278"/>
      <c r="C32" s="278"/>
      <c r="D32" s="278"/>
      <c r="E32" s="278"/>
      <c r="F32" s="278"/>
      <c r="G32" s="279"/>
      <c r="H32" s="279"/>
      <c r="I32" s="279"/>
      <c r="J32" s="279"/>
      <c r="K32" s="279"/>
    </row>
    <row r="33" spans="1:11" ht="12.75" customHeight="1">
      <c r="A33" s="357"/>
      <c r="B33" s="357"/>
      <c r="C33" s="357"/>
      <c r="D33" s="357"/>
      <c r="E33" s="357"/>
      <c r="F33" s="357"/>
      <c r="G33" s="280"/>
      <c r="H33" s="280"/>
      <c r="I33" s="280"/>
      <c r="J33" s="280"/>
      <c r="K33" s="280"/>
    </row>
    <row r="34" spans="1:11" ht="12.75" customHeight="1">
      <c r="A34" s="358"/>
      <c r="B34" s="358"/>
      <c r="C34" s="358"/>
      <c r="D34" s="358"/>
      <c r="E34" s="358"/>
      <c r="F34" s="358"/>
      <c r="G34" s="280"/>
      <c r="H34" s="280"/>
      <c r="I34" s="280"/>
      <c r="J34" s="280"/>
      <c r="K34" s="280"/>
    </row>
    <row r="35" spans="1:11" ht="12.75" customHeight="1">
      <c r="A35" s="358"/>
      <c r="B35" s="358"/>
      <c r="C35" s="358"/>
      <c r="D35" s="358"/>
      <c r="E35" s="358"/>
      <c r="F35" s="358"/>
      <c r="G35" s="280"/>
      <c r="H35" s="280"/>
      <c r="I35" s="280"/>
      <c r="J35" s="280"/>
      <c r="K35" s="280"/>
    </row>
  </sheetData>
  <sheetProtection selectLockedCells="1" selectUnlockedCells="1"/>
  <mergeCells count="27">
    <mergeCell ref="A3:G3"/>
    <mergeCell ref="A4:G4"/>
    <mergeCell ref="A5:G5"/>
    <mergeCell ref="A14:F14"/>
    <mergeCell ref="A15:F15"/>
    <mergeCell ref="A17:F17"/>
    <mergeCell ref="A6:G6"/>
    <mergeCell ref="G11:K11"/>
    <mergeCell ref="A12:F13"/>
    <mergeCell ref="G12:K12"/>
    <mergeCell ref="A28:F28"/>
    <mergeCell ref="A16:E16"/>
    <mergeCell ref="A18:F18"/>
    <mergeCell ref="A19:F19"/>
    <mergeCell ref="A20:F20"/>
    <mergeCell ref="A21:F21"/>
    <mergeCell ref="A22:F22"/>
    <mergeCell ref="A29:F29"/>
    <mergeCell ref="A23:F23"/>
    <mergeCell ref="A30:F30"/>
    <mergeCell ref="A33:F33"/>
    <mergeCell ref="A34:F34"/>
    <mergeCell ref="A35:F35"/>
    <mergeCell ref="A24:F24"/>
    <mergeCell ref="A25:F25"/>
    <mergeCell ref="A26:F26"/>
    <mergeCell ref="A27:F27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:J5"/>
    </sheetView>
  </sheetViews>
  <sheetFormatPr defaultColWidth="9.140625" defaultRowHeight="12.75"/>
  <cols>
    <col min="1" max="1" width="5.421875" style="0" customWidth="1"/>
    <col min="2" max="2" width="49.28125" style="0" customWidth="1"/>
    <col min="3" max="4" width="9.28125" style="0" customWidth="1"/>
    <col min="5" max="5" width="9.7109375" style="0" customWidth="1"/>
    <col min="6" max="10" width="9.140625" style="0" hidden="1" customWidth="1"/>
  </cols>
  <sheetData>
    <row r="1" spans="1:10" ht="12.75">
      <c r="A1" s="314" t="s">
        <v>336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ht="12.75">
      <c r="A2" s="314"/>
      <c r="B2" s="314"/>
      <c r="C2" s="314"/>
      <c r="D2" s="314"/>
      <c r="E2" s="314"/>
      <c r="F2" s="314"/>
      <c r="G2" s="314"/>
      <c r="H2" s="314"/>
      <c r="I2" s="314"/>
      <c r="J2" s="314"/>
    </row>
    <row r="3" spans="1:10" ht="12.75">
      <c r="A3" s="314"/>
      <c r="B3" s="314"/>
      <c r="C3" s="314"/>
      <c r="D3" s="314"/>
      <c r="E3" s="314"/>
      <c r="F3" s="314"/>
      <c r="G3" s="314"/>
      <c r="H3" s="314"/>
      <c r="I3" s="314"/>
      <c r="J3" s="314"/>
    </row>
    <row r="4" spans="1:10" ht="12.75">
      <c r="A4" s="314"/>
      <c r="B4" s="314"/>
      <c r="C4" s="314"/>
      <c r="D4" s="314"/>
      <c r="E4" s="314"/>
      <c r="F4" s="314"/>
      <c r="G4" s="314"/>
      <c r="H4" s="314"/>
      <c r="I4" s="314"/>
      <c r="J4" s="314"/>
    </row>
    <row r="5" spans="1:10" ht="13.5" thickBot="1">
      <c r="A5" s="314"/>
      <c r="B5" s="314"/>
      <c r="C5" s="314"/>
      <c r="D5" s="314"/>
      <c r="E5" s="314"/>
      <c r="F5" s="314"/>
      <c r="G5" s="314"/>
      <c r="H5" s="314"/>
      <c r="I5" s="314"/>
      <c r="J5" s="314"/>
    </row>
    <row r="6" spans="1:10" ht="72" customHeight="1" thickBot="1">
      <c r="A6" s="64" t="s">
        <v>45</v>
      </c>
      <c r="B6" s="59" t="s">
        <v>0</v>
      </c>
      <c r="C6" s="55" t="s">
        <v>44</v>
      </c>
      <c r="D6" s="52" t="s">
        <v>111</v>
      </c>
      <c r="E6" s="52" t="s">
        <v>110</v>
      </c>
      <c r="F6" s="1"/>
      <c r="G6" s="1"/>
      <c r="H6" s="1"/>
      <c r="I6" s="1"/>
      <c r="J6" s="1"/>
    </row>
    <row r="7" spans="1:10" ht="13.5" thickBot="1">
      <c r="A7" s="65">
        <v>1</v>
      </c>
      <c r="B7" s="60" t="s">
        <v>31</v>
      </c>
      <c r="C7" s="309">
        <v>11743800</v>
      </c>
      <c r="D7" s="310">
        <v>12315800</v>
      </c>
      <c r="E7" s="310">
        <v>11126442</v>
      </c>
      <c r="F7" s="1"/>
      <c r="G7" s="1"/>
      <c r="H7" s="1"/>
      <c r="I7" s="1"/>
      <c r="J7" s="1"/>
    </row>
    <row r="8" spans="1:10" ht="13.5" thickBot="1">
      <c r="A8" s="65">
        <v>2</v>
      </c>
      <c r="B8" s="61" t="s">
        <v>280</v>
      </c>
      <c r="C8" s="309">
        <v>2440400</v>
      </c>
      <c r="D8" s="310">
        <v>2547400</v>
      </c>
      <c r="E8" s="310">
        <v>2269798</v>
      </c>
      <c r="F8" s="1"/>
      <c r="G8" s="1"/>
      <c r="H8" s="1"/>
      <c r="I8" s="1"/>
      <c r="J8" s="1"/>
    </row>
    <row r="9" spans="1:10" ht="13.5" thickBot="1">
      <c r="A9" s="65">
        <v>3</v>
      </c>
      <c r="B9" s="60" t="s">
        <v>32</v>
      </c>
      <c r="C9" s="309">
        <v>17428325</v>
      </c>
      <c r="D9" s="310">
        <v>20587923</v>
      </c>
      <c r="E9" s="310">
        <v>17951139</v>
      </c>
      <c r="F9" s="1"/>
      <c r="G9" s="1"/>
      <c r="H9" s="1"/>
      <c r="I9" s="1"/>
      <c r="J9" s="1"/>
    </row>
    <row r="10" spans="1:10" ht="13.5" thickBot="1">
      <c r="A10" s="65">
        <v>4</v>
      </c>
      <c r="B10" s="60" t="s">
        <v>33</v>
      </c>
      <c r="C10" s="309">
        <v>3520000</v>
      </c>
      <c r="D10" s="310">
        <v>2738280</v>
      </c>
      <c r="E10" s="310">
        <v>2227320</v>
      </c>
      <c r="F10" s="1"/>
      <c r="G10" s="1"/>
      <c r="H10" s="1"/>
      <c r="I10" s="1"/>
      <c r="J10" s="1"/>
    </row>
    <row r="11" spans="1:10" ht="12.75">
      <c r="A11" s="66">
        <v>5</v>
      </c>
      <c r="B11" s="62" t="s">
        <v>34</v>
      </c>
      <c r="C11" s="57">
        <v>1176000</v>
      </c>
      <c r="D11" s="54">
        <v>2648000</v>
      </c>
      <c r="E11" s="54">
        <v>2567931</v>
      </c>
      <c r="F11" s="1"/>
      <c r="G11" s="1"/>
      <c r="H11" s="1"/>
      <c r="I11" s="1"/>
      <c r="J11" s="1"/>
    </row>
    <row r="12" spans="1:10" ht="12.75">
      <c r="A12" s="66">
        <v>6</v>
      </c>
      <c r="B12" s="63" t="s">
        <v>91</v>
      </c>
      <c r="C12" s="57">
        <v>817200</v>
      </c>
      <c r="D12" s="54">
        <v>4217400</v>
      </c>
      <c r="E12" s="54">
        <v>4192400</v>
      </c>
      <c r="F12" s="1"/>
      <c r="G12" s="1"/>
      <c r="H12" s="1"/>
      <c r="I12" s="1"/>
      <c r="J12" s="1"/>
    </row>
    <row r="13" spans="1:10" ht="12.75">
      <c r="A13" s="66">
        <v>7</v>
      </c>
      <c r="B13" s="63" t="s">
        <v>46</v>
      </c>
      <c r="E13" s="54"/>
      <c r="F13" s="1"/>
      <c r="G13" s="1"/>
      <c r="H13" s="1"/>
      <c r="I13" s="1"/>
      <c r="J13" s="1"/>
    </row>
    <row r="14" spans="1:10" ht="13.5" thickBot="1">
      <c r="A14" s="66">
        <v>8</v>
      </c>
      <c r="B14" s="63" t="s">
        <v>35</v>
      </c>
      <c r="C14" s="57">
        <v>13174877</v>
      </c>
      <c r="D14" s="54">
        <v>42495490</v>
      </c>
      <c r="E14" s="54"/>
      <c r="F14" s="1"/>
      <c r="G14" s="1"/>
      <c r="H14" s="1"/>
      <c r="I14" s="1"/>
      <c r="J14" s="1"/>
    </row>
    <row r="15" spans="1:10" ht="13.5" thickBot="1">
      <c r="A15" s="65">
        <v>9</v>
      </c>
      <c r="B15" s="60" t="s">
        <v>47</v>
      </c>
      <c r="C15" s="309">
        <f>SUM(C11:C14)</f>
        <v>15168077</v>
      </c>
      <c r="D15" s="309">
        <f>SUM(D11:D14)</f>
        <v>49360890</v>
      </c>
      <c r="E15" s="309">
        <f>SUM(E11:E14)</f>
        <v>6760331</v>
      </c>
      <c r="F15" s="1"/>
      <c r="G15" s="1"/>
      <c r="H15" s="1"/>
      <c r="I15" s="1"/>
      <c r="J15" s="1"/>
    </row>
    <row r="16" spans="1:10" ht="12.75">
      <c r="A16" s="66">
        <v>10</v>
      </c>
      <c r="B16" s="63" t="s">
        <v>320</v>
      </c>
      <c r="C16" s="57"/>
      <c r="D16" s="54">
        <v>748000</v>
      </c>
      <c r="E16" s="54"/>
      <c r="F16" s="1"/>
      <c r="G16" s="1"/>
      <c r="H16" s="1"/>
      <c r="I16" s="1"/>
      <c r="J16" s="1"/>
    </row>
    <row r="17" spans="1:10" ht="12.75">
      <c r="A17" s="66">
        <v>11</v>
      </c>
      <c r="B17" s="63" t="s">
        <v>36</v>
      </c>
      <c r="C17" s="293"/>
      <c r="D17" s="293">
        <v>2102595</v>
      </c>
      <c r="E17" s="293">
        <v>2102595</v>
      </c>
      <c r="F17" s="1"/>
      <c r="G17" s="1"/>
      <c r="H17" s="1"/>
      <c r="I17" s="1"/>
      <c r="J17" s="1"/>
    </row>
    <row r="18" spans="1:10" ht="12.75">
      <c r="A18" s="66">
        <v>12</v>
      </c>
      <c r="B18" s="290" t="s">
        <v>308</v>
      </c>
      <c r="D18" s="291">
        <v>546125</v>
      </c>
      <c r="E18">
        <v>546125</v>
      </c>
      <c r="F18" s="1"/>
      <c r="G18" s="1"/>
      <c r="H18" s="1"/>
      <c r="I18" s="1"/>
      <c r="J18" s="1"/>
    </row>
    <row r="19" spans="1:10" ht="12.75">
      <c r="A19" s="66">
        <v>13</v>
      </c>
      <c r="B19" s="63" t="s">
        <v>37</v>
      </c>
      <c r="C19" s="57"/>
      <c r="D19" s="54">
        <v>2213972</v>
      </c>
      <c r="E19" s="54">
        <v>2213972</v>
      </c>
      <c r="F19" s="1"/>
      <c r="G19" s="1"/>
      <c r="H19" s="1"/>
      <c r="I19" s="1"/>
      <c r="J19" s="1"/>
    </row>
    <row r="20" spans="1:10" ht="13.5" thickBot="1">
      <c r="A20" s="66">
        <v>14</v>
      </c>
      <c r="B20" s="63" t="s">
        <v>38</v>
      </c>
      <c r="C20" s="57"/>
      <c r="D20" s="54">
        <v>947745</v>
      </c>
      <c r="E20" s="54">
        <v>745227</v>
      </c>
      <c r="F20" s="1"/>
      <c r="G20" s="1"/>
      <c r="H20" s="1"/>
      <c r="I20" s="1"/>
      <c r="J20" s="1"/>
    </row>
    <row r="21" spans="1:10" ht="13.5" thickBot="1">
      <c r="A21" s="65">
        <v>15</v>
      </c>
      <c r="B21" s="60" t="s">
        <v>48</v>
      </c>
      <c r="C21" s="309">
        <f>SUM(C16:C20)</f>
        <v>0</v>
      </c>
      <c r="D21" s="309">
        <f>SUM(D16:D20)</f>
        <v>6558437</v>
      </c>
      <c r="E21" s="309">
        <f>SUM(E16:E20)</f>
        <v>5607919</v>
      </c>
      <c r="F21" s="1"/>
      <c r="G21" s="1"/>
      <c r="H21" s="1"/>
      <c r="I21" s="1"/>
      <c r="J21" s="1"/>
    </row>
    <row r="22" spans="1:10" ht="12.75">
      <c r="A22" s="66">
        <v>16</v>
      </c>
      <c r="B22" s="63" t="s">
        <v>39</v>
      </c>
      <c r="C22" s="57"/>
      <c r="D22" s="54"/>
      <c r="E22" s="54"/>
      <c r="F22" s="1"/>
      <c r="G22" s="1"/>
      <c r="H22" s="1"/>
      <c r="I22" s="1"/>
      <c r="J22" s="1"/>
    </row>
    <row r="23" spans="1:10" ht="13.5" thickBot="1">
      <c r="A23" s="66">
        <v>17</v>
      </c>
      <c r="B23" s="63" t="s">
        <v>40</v>
      </c>
      <c r="C23" s="57"/>
      <c r="D23" s="54"/>
      <c r="E23" s="54"/>
      <c r="F23" s="1"/>
      <c r="G23" s="1"/>
      <c r="H23" s="1"/>
      <c r="I23" s="1"/>
      <c r="J23" s="1"/>
    </row>
    <row r="24" spans="1:10" ht="13.5" thickBot="1">
      <c r="A24" s="65">
        <v>18</v>
      </c>
      <c r="B24" s="60" t="s">
        <v>49</v>
      </c>
      <c r="C24" s="56">
        <f>SUM(C22:C23)</f>
        <v>0</v>
      </c>
      <c r="D24" s="56">
        <f>SUM(D22:D23)</f>
        <v>0</v>
      </c>
      <c r="E24" s="56">
        <f>SUM(E22:E23)</f>
        <v>0</v>
      </c>
      <c r="F24" s="1"/>
      <c r="G24" s="1"/>
      <c r="H24" s="1"/>
      <c r="I24" s="1"/>
      <c r="J24" s="1"/>
    </row>
    <row r="25" spans="1:10" ht="12.75">
      <c r="A25" s="66">
        <v>19</v>
      </c>
      <c r="B25" s="63" t="s">
        <v>41</v>
      </c>
      <c r="C25" s="57"/>
      <c r="D25" s="54"/>
      <c r="E25" s="54"/>
      <c r="F25" s="1"/>
      <c r="G25" s="1"/>
      <c r="H25" s="1"/>
      <c r="I25" s="1"/>
      <c r="J25" s="1"/>
    </row>
    <row r="26" spans="1:10" ht="13.5" thickBot="1">
      <c r="A26" s="66">
        <v>20</v>
      </c>
      <c r="B26" s="63" t="s">
        <v>42</v>
      </c>
      <c r="C26" s="57">
        <v>600000</v>
      </c>
      <c r="D26" s="54"/>
      <c r="E26" s="54"/>
      <c r="F26" s="1"/>
      <c r="G26" s="1"/>
      <c r="H26" s="1"/>
      <c r="I26" s="1"/>
      <c r="J26" s="1"/>
    </row>
    <row r="27" spans="1:10" ht="13.5" thickBot="1">
      <c r="A27" s="65">
        <v>21</v>
      </c>
      <c r="B27" s="60" t="s">
        <v>50</v>
      </c>
      <c r="C27" s="309">
        <f>SUM(C25:C26)</f>
        <v>600000</v>
      </c>
      <c r="D27" s="309">
        <f>SUM(D25:D26)</f>
        <v>0</v>
      </c>
      <c r="E27" s="309">
        <f>SUM(E25:E26)</f>
        <v>0</v>
      </c>
      <c r="F27" s="1"/>
      <c r="G27" s="1"/>
      <c r="H27" s="1"/>
      <c r="I27" s="1"/>
      <c r="J27" s="1"/>
    </row>
    <row r="28" spans="1:10" ht="13.5" thickBot="1">
      <c r="A28" s="65">
        <v>22</v>
      </c>
      <c r="B28" s="60" t="s">
        <v>51</v>
      </c>
      <c r="C28" s="309">
        <f>SUM(C7+C8+C9+C10+C15+C21+C24+C27)</f>
        <v>50900602</v>
      </c>
      <c r="D28" s="309">
        <f>SUM(D7+D8+D9+D10+D15+D21+D24+D27)</f>
        <v>94108730</v>
      </c>
      <c r="E28" s="309">
        <f>SUM(E7+E8+E9+E10+E15+E21+E24+E27)</f>
        <v>45942949</v>
      </c>
      <c r="F28" s="1"/>
      <c r="G28" s="1"/>
      <c r="H28" s="1"/>
      <c r="I28" s="1"/>
      <c r="J28" s="1"/>
    </row>
    <row r="29" spans="1:10" ht="13.5" thickBot="1">
      <c r="A29" s="66">
        <v>23</v>
      </c>
      <c r="B29" s="63" t="s">
        <v>43</v>
      </c>
      <c r="C29" s="57">
        <v>993749</v>
      </c>
      <c r="D29" s="54">
        <v>1973135</v>
      </c>
      <c r="E29" s="54">
        <v>993749</v>
      </c>
      <c r="F29" s="1"/>
      <c r="G29" s="1"/>
      <c r="H29" s="1"/>
      <c r="I29" s="1"/>
      <c r="J29" s="1"/>
    </row>
    <row r="30" spans="1:10" ht="13.5" thickBot="1">
      <c r="A30" s="65">
        <v>24</v>
      </c>
      <c r="B30" s="60" t="s">
        <v>52</v>
      </c>
      <c r="C30" s="309">
        <v>993749</v>
      </c>
      <c r="D30" s="310">
        <v>1973135</v>
      </c>
      <c r="E30" s="310">
        <v>993749</v>
      </c>
      <c r="F30" s="53">
        <v>811</v>
      </c>
      <c r="G30" s="53">
        <v>811</v>
      </c>
      <c r="H30" s="53">
        <v>811</v>
      </c>
      <c r="I30" s="53">
        <v>811</v>
      </c>
      <c r="J30" s="53">
        <v>811</v>
      </c>
    </row>
    <row r="31" spans="1:10" ht="13.5" thickBot="1">
      <c r="A31" s="67">
        <v>25</v>
      </c>
      <c r="B31" s="60" t="s">
        <v>53</v>
      </c>
      <c r="C31" s="311">
        <f>SUM(C28+C30)</f>
        <v>51894351</v>
      </c>
      <c r="D31" s="311">
        <f>SUM(D28+D30)</f>
        <v>96081865</v>
      </c>
      <c r="E31" s="311">
        <f aca="true" t="shared" si="0" ref="E31:J31">SUM(E28+E30)</f>
        <v>46936698</v>
      </c>
      <c r="F31" s="58">
        <f t="shared" si="0"/>
        <v>811</v>
      </c>
      <c r="G31" s="58">
        <f t="shared" si="0"/>
        <v>811</v>
      </c>
      <c r="H31" s="58">
        <f t="shared" si="0"/>
        <v>811</v>
      </c>
      <c r="I31" s="58">
        <f t="shared" si="0"/>
        <v>811</v>
      </c>
      <c r="J31" s="58">
        <f t="shared" si="0"/>
        <v>811</v>
      </c>
    </row>
  </sheetData>
  <sheetProtection selectLockedCells="1" selectUnlockedCells="1"/>
  <mergeCells count="1">
    <mergeCell ref="A1:J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J2"/>
    </sheetView>
  </sheetViews>
  <sheetFormatPr defaultColWidth="9.140625" defaultRowHeight="12.75"/>
  <cols>
    <col min="1" max="1" width="4.140625" style="0" customWidth="1"/>
    <col min="2" max="2" width="32.7109375" style="0" customWidth="1"/>
    <col min="3" max="3" width="8.7109375" style="0" customWidth="1"/>
    <col min="4" max="5" width="8.8515625" style="0" customWidth="1"/>
    <col min="6" max="6" width="4.7109375" style="0" customWidth="1"/>
    <col min="7" max="7" width="34.57421875" style="0" customWidth="1"/>
    <col min="8" max="8" width="9.421875" style="0" customWidth="1"/>
  </cols>
  <sheetData>
    <row r="1" spans="1:10" ht="12.75">
      <c r="A1" s="315" t="s">
        <v>337</v>
      </c>
      <c r="B1" s="316"/>
      <c r="C1" s="316"/>
      <c r="D1" s="316"/>
      <c r="E1" s="316"/>
      <c r="F1" s="316"/>
      <c r="G1" s="316"/>
      <c r="H1" s="316"/>
      <c r="I1" s="317"/>
      <c r="J1" s="318"/>
    </row>
    <row r="2" spans="1:10" ht="13.5" thickBot="1">
      <c r="A2" s="319"/>
      <c r="B2" s="320"/>
      <c r="C2" s="320"/>
      <c r="D2" s="320"/>
      <c r="E2" s="320"/>
      <c r="F2" s="320"/>
      <c r="G2" s="320"/>
      <c r="H2" s="320"/>
      <c r="I2" s="321"/>
      <c r="J2" s="322"/>
    </row>
    <row r="3" spans="1:10" ht="13.5" thickBot="1">
      <c r="A3" s="323" t="s">
        <v>54</v>
      </c>
      <c r="B3" s="330" t="s">
        <v>55</v>
      </c>
      <c r="C3" s="331"/>
      <c r="D3" s="332"/>
      <c r="E3" s="333"/>
      <c r="F3" s="323" t="s">
        <v>54</v>
      </c>
      <c r="G3" s="326" t="s">
        <v>56</v>
      </c>
      <c r="H3" s="327"/>
      <c r="I3" s="328"/>
      <c r="J3" s="329"/>
    </row>
    <row r="4" spans="1:10" ht="51.75" thickBot="1">
      <c r="A4" s="324"/>
      <c r="B4" s="20" t="s">
        <v>0</v>
      </c>
      <c r="C4" s="94" t="s">
        <v>114</v>
      </c>
      <c r="D4" s="107" t="s">
        <v>113</v>
      </c>
      <c r="E4" s="107" t="s">
        <v>112</v>
      </c>
      <c r="F4" s="325"/>
      <c r="G4" s="34" t="s">
        <v>0</v>
      </c>
      <c r="H4" s="19" t="s">
        <v>114</v>
      </c>
      <c r="I4" s="28" t="s">
        <v>115</v>
      </c>
      <c r="J4" s="28" t="s">
        <v>112</v>
      </c>
    </row>
    <row r="5" spans="1:10" ht="12.75">
      <c r="A5" s="18">
        <v>1</v>
      </c>
      <c r="B5" s="285" t="s">
        <v>281</v>
      </c>
      <c r="C5" s="95">
        <v>24860092</v>
      </c>
      <c r="D5" s="108">
        <v>27945641</v>
      </c>
      <c r="E5" s="108">
        <v>27945641</v>
      </c>
      <c r="F5" s="102">
        <v>1</v>
      </c>
      <c r="G5" s="29" t="s">
        <v>57</v>
      </c>
      <c r="H5" s="44">
        <v>11743800</v>
      </c>
      <c r="I5" s="38">
        <v>12315800</v>
      </c>
      <c r="J5" s="38">
        <v>11126442</v>
      </c>
    </row>
    <row r="6" spans="1:10" ht="25.5">
      <c r="A6" s="16">
        <v>2</v>
      </c>
      <c r="B6" s="21" t="s">
        <v>75</v>
      </c>
      <c r="C6" s="96">
        <v>8025189</v>
      </c>
      <c r="D6" s="109">
        <v>8826679</v>
      </c>
      <c r="E6" s="109">
        <v>8700815</v>
      </c>
      <c r="F6" s="103">
        <v>2</v>
      </c>
      <c r="G6" s="30" t="s">
        <v>58</v>
      </c>
      <c r="H6" s="10">
        <v>2440400</v>
      </c>
      <c r="I6" s="39">
        <v>2547400</v>
      </c>
      <c r="J6" s="39">
        <v>2269798</v>
      </c>
    </row>
    <row r="7" spans="1:10" ht="12.75">
      <c r="A7" s="15">
        <v>3</v>
      </c>
      <c r="B7" s="22" t="s">
        <v>59</v>
      </c>
      <c r="C7" s="97">
        <v>14706650</v>
      </c>
      <c r="D7" s="108">
        <v>16321625</v>
      </c>
      <c r="E7" s="108">
        <v>16012615</v>
      </c>
      <c r="F7" s="104">
        <v>3</v>
      </c>
      <c r="G7" s="35" t="s">
        <v>116</v>
      </c>
      <c r="H7" s="12">
        <v>17428325</v>
      </c>
      <c r="I7" s="40">
        <v>20587923</v>
      </c>
      <c r="J7" s="40">
        <v>17951139</v>
      </c>
    </row>
    <row r="8" spans="1:10" ht="12.75">
      <c r="A8" s="15">
        <v>4</v>
      </c>
      <c r="B8" s="22" t="s">
        <v>60</v>
      </c>
      <c r="C8" s="97">
        <v>4302420</v>
      </c>
      <c r="D8" s="108">
        <v>6036040</v>
      </c>
      <c r="E8" s="108">
        <v>6030399</v>
      </c>
      <c r="F8" s="104">
        <v>4</v>
      </c>
      <c r="G8" s="31" t="s">
        <v>33</v>
      </c>
      <c r="H8" s="12">
        <v>3520000</v>
      </c>
      <c r="I8" s="40">
        <v>2738280</v>
      </c>
      <c r="J8" s="40">
        <v>2227320</v>
      </c>
    </row>
    <row r="9" spans="1:10" ht="12.75">
      <c r="A9" s="15">
        <v>5</v>
      </c>
      <c r="B9" s="23" t="s">
        <v>93</v>
      </c>
      <c r="C9" s="97"/>
      <c r="D9" s="108"/>
      <c r="E9" s="108"/>
      <c r="F9" s="104">
        <v>5</v>
      </c>
      <c r="G9" s="31" t="s">
        <v>61</v>
      </c>
      <c r="H9" s="12">
        <v>1176000</v>
      </c>
      <c r="I9" s="40">
        <v>2648000</v>
      </c>
      <c r="J9" s="40">
        <v>2567931</v>
      </c>
    </row>
    <row r="10" spans="1:10" ht="12.75">
      <c r="A10" s="15"/>
      <c r="B10" s="23"/>
      <c r="C10" s="97"/>
      <c r="D10" s="108"/>
      <c r="E10" s="108"/>
      <c r="F10" s="104">
        <v>6</v>
      </c>
      <c r="G10" s="31" t="s">
        <v>62</v>
      </c>
      <c r="H10" s="12">
        <v>817200</v>
      </c>
      <c r="I10" s="40">
        <v>4217400</v>
      </c>
      <c r="J10" s="40">
        <v>4192400</v>
      </c>
    </row>
    <row r="11" spans="1:10" ht="12.75">
      <c r="A11" s="15"/>
      <c r="B11" s="23"/>
      <c r="C11" s="97"/>
      <c r="D11" s="108"/>
      <c r="E11" s="108"/>
      <c r="F11" s="104">
        <v>7</v>
      </c>
      <c r="G11" s="35" t="s">
        <v>35</v>
      </c>
      <c r="H11" s="12">
        <v>13174877</v>
      </c>
      <c r="I11" s="40">
        <v>42495490</v>
      </c>
      <c r="J11" s="40"/>
    </row>
    <row r="12" spans="1:10" s="216" customFormat="1" ht="12.75">
      <c r="A12" s="211">
        <v>6</v>
      </c>
      <c r="B12" s="24" t="s">
        <v>63</v>
      </c>
      <c r="C12" s="212">
        <f>SUM(C5:C9)</f>
        <v>51894351</v>
      </c>
      <c r="D12" s="86">
        <f>SUM(D5:D9)</f>
        <v>59129985</v>
      </c>
      <c r="E12" s="86">
        <f>SUM(E5:E9)</f>
        <v>58689470</v>
      </c>
      <c r="F12" s="213">
        <v>8</v>
      </c>
      <c r="G12" s="32" t="s">
        <v>64</v>
      </c>
      <c r="H12" s="214">
        <f>SUM(H5:H11)</f>
        <v>50300602</v>
      </c>
      <c r="I12" s="215">
        <f>SUM(I5:I10:I11)</f>
        <v>87550293</v>
      </c>
      <c r="J12" s="215">
        <f>SUM(J5:J10:J11)</f>
        <v>40335030</v>
      </c>
    </row>
    <row r="13" spans="1:10" ht="12.75">
      <c r="A13" s="15">
        <v>7</v>
      </c>
      <c r="B13" s="22" t="s">
        <v>65</v>
      </c>
      <c r="C13" s="97"/>
      <c r="D13" s="108">
        <v>31386494</v>
      </c>
      <c r="E13" s="108">
        <v>31386494</v>
      </c>
      <c r="F13" s="104">
        <v>9</v>
      </c>
      <c r="G13" s="92" t="s">
        <v>95</v>
      </c>
      <c r="H13" s="12">
        <v>993749</v>
      </c>
      <c r="I13" s="40">
        <v>1973135</v>
      </c>
      <c r="J13" s="40">
        <v>993749</v>
      </c>
    </row>
    <row r="14" spans="1:10" ht="12.75">
      <c r="A14" s="15">
        <v>8</v>
      </c>
      <c r="B14" s="22" t="s">
        <v>29</v>
      </c>
      <c r="C14" s="97"/>
      <c r="D14" s="108">
        <v>979386</v>
      </c>
      <c r="E14" s="108">
        <v>979386</v>
      </c>
      <c r="F14" s="104">
        <v>10</v>
      </c>
      <c r="I14" s="93"/>
      <c r="J14" s="93"/>
    </row>
    <row r="15" spans="1:10" ht="12.75">
      <c r="A15" s="15">
        <v>9</v>
      </c>
      <c r="B15" s="23" t="s">
        <v>94</v>
      </c>
      <c r="C15" s="97"/>
      <c r="D15" s="108"/>
      <c r="E15" s="108"/>
      <c r="F15" s="104"/>
      <c r="G15" s="92"/>
      <c r="I15" s="93"/>
      <c r="J15" s="93"/>
    </row>
    <row r="16" spans="1:10" s="216" customFormat="1" ht="12.75">
      <c r="A16" s="211">
        <v>10</v>
      </c>
      <c r="B16" s="24" t="s">
        <v>96</v>
      </c>
      <c r="C16" s="212">
        <f>SUM(C13+C15)</f>
        <v>0</v>
      </c>
      <c r="D16" s="86">
        <f>SUM(D13:D15)</f>
        <v>32365880</v>
      </c>
      <c r="E16" s="86">
        <f>SUM(E13:E15)</f>
        <v>32365880</v>
      </c>
      <c r="F16" s="213">
        <v>11</v>
      </c>
      <c r="G16" s="32" t="s">
        <v>102</v>
      </c>
      <c r="H16" s="214">
        <v>993749</v>
      </c>
      <c r="I16" s="214">
        <f>I13+I14+I15</f>
        <v>1973135</v>
      </c>
      <c r="J16" s="214">
        <f>J13+J14+J15</f>
        <v>993749</v>
      </c>
    </row>
    <row r="17" spans="1:10" s="216" customFormat="1" ht="13.5" thickBot="1">
      <c r="A17" s="217">
        <v>11</v>
      </c>
      <c r="B17" s="26" t="s">
        <v>97</v>
      </c>
      <c r="C17" s="98">
        <f>SUM(C12+C16)</f>
        <v>51894351</v>
      </c>
      <c r="D17" s="86">
        <f>SUM(D12+D16)</f>
        <v>91495865</v>
      </c>
      <c r="E17" s="86">
        <f>SUM(E12+E16)</f>
        <v>91055350</v>
      </c>
      <c r="F17" s="218">
        <v>12</v>
      </c>
      <c r="G17" s="36" t="s">
        <v>103</v>
      </c>
      <c r="H17" s="45">
        <f>H12+H16</f>
        <v>51294351</v>
      </c>
      <c r="I17" s="46">
        <f>I12+I16</f>
        <v>89523428</v>
      </c>
      <c r="J17" s="46">
        <f>J12+J16</f>
        <v>41328779</v>
      </c>
    </row>
    <row r="18" spans="1:10" s="216" customFormat="1" ht="13.5" thickBot="1">
      <c r="A18" s="219">
        <v>12</v>
      </c>
      <c r="B18" s="27" t="s">
        <v>66</v>
      </c>
      <c r="C18" s="99"/>
      <c r="D18" s="86"/>
      <c r="E18" s="86"/>
      <c r="F18" s="220">
        <v>13</v>
      </c>
      <c r="G18" s="37" t="s">
        <v>67</v>
      </c>
      <c r="H18" s="14">
        <v>600000</v>
      </c>
      <c r="I18" s="51">
        <v>1972437</v>
      </c>
      <c r="J18" s="51">
        <v>49726571</v>
      </c>
    </row>
    <row r="19" spans="1:10" s="8" customFormat="1" ht="25.5">
      <c r="A19" s="47">
        <v>13</v>
      </c>
      <c r="B19" s="48" t="s">
        <v>68</v>
      </c>
      <c r="C19" s="100"/>
      <c r="D19" s="109">
        <v>1250000</v>
      </c>
      <c r="E19" s="109">
        <v>1250000</v>
      </c>
      <c r="F19" s="105">
        <v>14</v>
      </c>
      <c r="G19" s="49" t="s">
        <v>69</v>
      </c>
      <c r="H19" s="13">
        <v>0</v>
      </c>
      <c r="I19" s="50">
        <v>6558437</v>
      </c>
      <c r="J19" s="50">
        <v>5607919</v>
      </c>
    </row>
    <row r="20" spans="1:10" s="9" customFormat="1" ht="25.5">
      <c r="A20" s="17">
        <v>14</v>
      </c>
      <c r="B20" s="25" t="s">
        <v>70</v>
      </c>
      <c r="C20" s="101"/>
      <c r="D20" s="110">
        <v>3336000</v>
      </c>
      <c r="E20" s="110">
        <v>3336000</v>
      </c>
      <c r="F20" s="106">
        <v>15</v>
      </c>
      <c r="G20" s="33" t="s">
        <v>71</v>
      </c>
      <c r="H20" s="11">
        <v>0</v>
      </c>
      <c r="I20" s="43"/>
      <c r="J20" s="43"/>
    </row>
    <row r="21" spans="1:10" s="8" customFormat="1" ht="25.5">
      <c r="A21" s="16">
        <v>15</v>
      </c>
      <c r="B21" s="25" t="s">
        <v>26</v>
      </c>
      <c r="C21" s="96"/>
      <c r="D21" s="109"/>
      <c r="E21" s="109"/>
      <c r="F21" s="103">
        <v>16</v>
      </c>
      <c r="G21" s="33" t="s">
        <v>72</v>
      </c>
      <c r="H21" s="10">
        <v>0</v>
      </c>
      <c r="I21" s="42"/>
      <c r="J21" s="42"/>
    </row>
    <row r="22" spans="1:10" ht="12.75">
      <c r="A22" s="15">
        <v>16</v>
      </c>
      <c r="B22" s="22"/>
      <c r="C22" s="97"/>
      <c r="D22" s="108"/>
      <c r="E22" s="108"/>
      <c r="F22" s="104">
        <v>17</v>
      </c>
      <c r="G22" s="35" t="s">
        <v>92</v>
      </c>
      <c r="H22" s="12">
        <v>600000</v>
      </c>
      <c r="I22" s="41"/>
      <c r="J22" s="41"/>
    </row>
    <row r="23" spans="1:10" s="216" customFormat="1" ht="12.75">
      <c r="A23" s="211">
        <v>17</v>
      </c>
      <c r="B23" s="24" t="s">
        <v>98</v>
      </c>
      <c r="C23" s="212">
        <f>C19+C20+C21</f>
        <v>0</v>
      </c>
      <c r="D23" s="86">
        <f>D19+D20+D21</f>
        <v>4586000</v>
      </c>
      <c r="E23" s="86">
        <f>E19+E20+E21</f>
        <v>4586000</v>
      </c>
      <c r="F23" s="213">
        <v>18</v>
      </c>
      <c r="G23" s="32" t="s">
        <v>104</v>
      </c>
      <c r="H23" s="214">
        <f>SUM(H19:H22)</f>
        <v>600000</v>
      </c>
      <c r="I23" s="215">
        <f>SUM(I19:I22)</f>
        <v>6558437</v>
      </c>
      <c r="J23" s="215">
        <f>SUM(J19:J22)</f>
        <v>5607919</v>
      </c>
    </row>
    <row r="24" spans="1:10" s="8" customFormat="1" ht="25.5">
      <c r="A24" s="16">
        <v>18</v>
      </c>
      <c r="B24" s="25" t="s">
        <v>28</v>
      </c>
      <c r="C24" s="96"/>
      <c r="D24" s="109"/>
      <c r="E24" s="109"/>
      <c r="F24" s="103">
        <v>19</v>
      </c>
      <c r="G24" s="30" t="s">
        <v>35</v>
      </c>
      <c r="H24" s="10"/>
      <c r="I24" s="42"/>
      <c r="J24" s="42"/>
    </row>
    <row r="25" spans="1:10" s="216" customFormat="1" ht="12.75">
      <c r="A25" s="211">
        <v>19</v>
      </c>
      <c r="B25" s="24" t="s">
        <v>99</v>
      </c>
      <c r="C25" s="212">
        <f>C24</f>
        <v>0</v>
      </c>
      <c r="D25" s="86"/>
      <c r="E25" s="86"/>
      <c r="F25" s="213">
        <v>20</v>
      </c>
      <c r="G25" s="32" t="s">
        <v>105</v>
      </c>
      <c r="H25" s="214">
        <f>H24</f>
        <v>0</v>
      </c>
      <c r="I25" s="215">
        <f>I24</f>
        <v>0</v>
      </c>
      <c r="J25" s="215"/>
    </row>
    <row r="26" spans="1:10" s="216" customFormat="1" ht="12.75">
      <c r="A26" s="211">
        <v>20</v>
      </c>
      <c r="B26" s="24" t="s">
        <v>100</v>
      </c>
      <c r="C26" s="212">
        <f>C23+C25</f>
        <v>0</v>
      </c>
      <c r="D26" s="86">
        <f>D23+D25</f>
        <v>4586000</v>
      </c>
      <c r="E26" s="86">
        <f>E23+E25</f>
        <v>4586000</v>
      </c>
      <c r="F26" s="213">
        <v>21</v>
      </c>
      <c r="G26" s="32" t="s">
        <v>106</v>
      </c>
      <c r="H26" s="214">
        <f>H23+H25</f>
        <v>600000</v>
      </c>
      <c r="I26" s="215">
        <f>I23+I25</f>
        <v>6558437</v>
      </c>
      <c r="J26" s="215">
        <f>J23+J25</f>
        <v>5607919</v>
      </c>
    </row>
    <row r="27" spans="1:10" s="216" customFormat="1" ht="13.5" thickBot="1">
      <c r="A27" s="217">
        <v>21</v>
      </c>
      <c r="B27" s="26" t="s">
        <v>73</v>
      </c>
      <c r="C27" s="98">
        <v>600000</v>
      </c>
      <c r="D27" s="86">
        <v>1972437</v>
      </c>
      <c r="E27" s="86">
        <v>1021919</v>
      </c>
      <c r="F27" s="218">
        <v>22</v>
      </c>
      <c r="G27" s="36" t="s">
        <v>74</v>
      </c>
      <c r="H27" s="45"/>
      <c r="I27" s="46"/>
      <c r="J27" s="46"/>
    </row>
    <row r="28" spans="1:10" s="216" customFormat="1" ht="13.5" thickBot="1">
      <c r="A28" s="219">
        <v>22</v>
      </c>
      <c r="B28" s="27" t="s">
        <v>101</v>
      </c>
      <c r="C28" s="99">
        <f>SUM(C17+C26)</f>
        <v>51894351</v>
      </c>
      <c r="D28" s="86">
        <f>SUM(D17+D26)</f>
        <v>96081865</v>
      </c>
      <c r="E28" s="86">
        <f>SUM(E17+E26)</f>
        <v>95641350</v>
      </c>
      <c r="F28" s="220">
        <v>23</v>
      </c>
      <c r="G28" s="37" t="s">
        <v>107</v>
      </c>
      <c r="H28" s="14">
        <f>H17+H26</f>
        <v>51894351</v>
      </c>
      <c r="I28" s="51">
        <f>I17+I26</f>
        <v>96081865</v>
      </c>
      <c r="J28" s="51">
        <f>J17+J26</f>
        <v>46936698</v>
      </c>
    </row>
  </sheetData>
  <sheetProtection/>
  <mergeCells count="5">
    <mergeCell ref="A1:J2"/>
    <mergeCell ref="A3:A4"/>
    <mergeCell ref="F3:F4"/>
    <mergeCell ref="G3:J3"/>
    <mergeCell ref="B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A1" sqref="A1:L2"/>
    </sheetView>
  </sheetViews>
  <sheetFormatPr defaultColWidth="9.140625" defaultRowHeight="12.75"/>
  <cols>
    <col min="1" max="1" width="17.00390625" style="0" customWidth="1"/>
    <col min="2" max="2" width="6.8515625" style="0" customWidth="1"/>
    <col min="3" max="3" width="8.7109375" style="0" customWidth="1"/>
    <col min="4" max="4" width="8.57421875" style="0" customWidth="1"/>
    <col min="5" max="5" width="4.8515625" style="0" customWidth="1"/>
    <col min="6" max="6" width="8.140625" style="0" customWidth="1"/>
    <col min="7" max="7" width="7.57421875" style="0" customWidth="1"/>
    <col min="8" max="8" width="6.8515625" style="0" customWidth="1"/>
    <col min="9" max="9" width="8.7109375" style="0" customWidth="1"/>
    <col min="10" max="10" width="8.421875" style="0" customWidth="1"/>
    <col min="11" max="11" width="0.5625" style="0" hidden="1" customWidth="1"/>
    <col min="12" max="12" width="9.140625" style="0" hidden="1" customWidth="1"/>
    <col min="13" max="13" width="0.42578125" style="0" hidden="1" customWidth="1"/>
  </cols>
  <sheetData>
    <row r="1" spans="1:13" ht="12.75">
      <c r="A1" s="335" t="s">
        <v>338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90"/>
    </row>
    <row r="2" spans="1:13" ht="12.75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90"/>
    </row>
    <row r="3" spans="1:13" ht="14.25">
      <c r="A3" s="334" t="s">
        <v>78</v>
      </c>
      <c r="B3" s="334"/>
      <c r="C3" s="334"/>
      <c r="D3" s="334"/>
      <c r="E3" s="334"/>
      <c r="F3" s="334"/>
      <c r="G3" s="334"/>
      <c r="H3" s="334"/>
      <c r="I3" s="334"/>
      <c r="J3" s="334"/>
      <c r="K3" s="81"/>
      <c r="L3" s="81"/>
      <c r="M3" s="90"/>
    </row>
    <row r="4" spans="1:13" ht="15">
      <c r="A4" s="82" t="s">
        <v>79</v>
      </c>
      <c r="B4" s="336" t="s">
        <v>80</v>
      </c>
      <c r="C4" s="336"/>
      <c r="D4" s="336"/>
      <c r="E4" s="336" t="s">
        <v>81</v>
      </c>
      <c r="F4" s="336"/>
      <c r="G4" s="337"/>
      <c r="H4" s="336" t="s">
        <v>82</v>
      </c>
      <c r="I4" s="336"/>
      <c r="J4" s="337"/>
      <c r="K4" s="81"/>
      <c r="L4" s="81"/>
      <c r="M4" s="90"/>
    </row>
    <row r="5" spans="1:13" ht="24" customHeight="1">
      <c r="A5" s="81"/>
      <c r="B5" s="81" t="s">
        <v>87</v>
      </c>
      <c r="C5" s="91" t="s">
        <v>88</v>
      </c>
      <c r="D5" s="91" t="s">
        <v>110</v>
      </c>
      <c r="E5" s="81" t="s">
        <v>87</v>
      </c>
      <c r="F5" s="91" t="s">
        <v>314</v>
      </c>
      <c r="G5" s="91" t="s">
        <v>112</v>
      </c>
      <c r="H5" s="81" t="s">
        <v>87</v>
      </c>
      <c r="I5" s="91" t="s">
        <v>88</v>
      </c>
      <c r="J5" s="91" t="s">
        <v>110</v>
      </c>
      <c r="K5" s="81"/>
      <c r="L5" s="81"/>
      <c r="M5" s="90"/>
    </row>
    <row r="6" spans="1:13" s="216" customFormat="1" ht="15" customHeight="1">
      <c r="A6" s="86" t="s">
        <v>321</v>
      </c>
      <c r="B6" s="86"/>
      <c r="C6" s="296">
        <v>748000</v>
      </c>
      <c r="D6" s="296">
        <v>0</v>
      </c>
      <c r="E6" s="86"/>
      <c r="F6" s="296">
        <v>202000</v>
      </c>
      <c r="G6" s="296">
        <v>0</v>
      </c>
      <c r="H6" s="86"/>
      <c r="I6" s="296">
        <f>SUM(C6+F6)</f>
        <v>950000</v>
      </c>
      <c r="J6" s="296">
        <f>SUM(D6+G6)</f>
        <v>0</v>
      </c>
      <c r="K6" s="86"/>
      <c r="L6" s="86"/>
      <c r="M6" s="312"/>
    </row>
    <row r="7" spans="1:13" ht="15" customHeight="1">
      <c r="A7" s="294" t="s">
        <v>322</v>
      </c>
      <c r="B7" s="81"/>
      <c r="C7" s="91">
        <v>748000</v>
      </c>
      <c r="D7" s="91">
        <v>0</v>
      </c>
      <c r="E7" s="81"/>
      <c r="F7" s="91">
        <v>202000</v>
      </c>
      <c r="G7" s="91">
        <v>0</v>
      </c>
      <c r="H7" s="81"/>
      <c r="I7" s="91">
        <f aca="true" t="shared" si="0" ref="I7:I27">SUM(C7+F7)</f>
        <v>950000</v>
      </c>
      <c r="J7" s="91">
        <f aca="true" t="shared" si="1" ref="J7:J24">SUM(D7+G7)</f>
        <v>0</v>
      </c>
      <c r="K7" s="81"/>
      <c r="L7" s="81"/>
      <c r="M7" s="90"/>
    </row>
    <row r="8" spans="1:13" ht="15" customHeight="1">
      <c r="A8" s="294"/>
      <c r="B8" s="81"/>
      <c r="C8" s="91"/>
      <c r="D8" s="91"/>
      <c r="E8" s="81"/>
      <c r="F8" s="91"/>
      <c r="G8" s="91"/>
      <c r="H8" s="81"/>
      <c r="I8" s="91">
        <f t="shared" si="0"/>
        <v>0</v>
      </c>
      <c r="J8" s="91">
        <f t="shared" si="1"/>
        <v>0</v>
      </c>
      <c r="K8" s="81"/>
      <c r="L8" s="81"/>
      <c r="M8" s="90"/>
    </row>
    <row r="9" spans="1:13" s="216" customFormat="1" ht="14.25">
      <c r="A9" s="84" t="s">
        <v>296</v>
      </c>
      <c r="B9" s="85"/>
      <c r="C9" s="85">
        <v>2102595</v>
      </c>
      <c r="D9" s="85">
        <v>2102595</v>
      </c>
      <c r="E9" s="85"/>
      <c r="F9" s="85">
        <v>0</v>
      </c>
      <c r="G9" s="85">
        <v>0</v>
      </c>
      <c r="H9" s="85"/>
      <c r="I9" s="296">
        <f t="shared" si="0"/>
        <v>2102595</v>
      </c>
      <c r="J9" s="296">
        <f t="shared" si="1"/>
        <v>2102595</v>
      </c>
      <c r="K9" s="86"/>
      <c r="L9" s="86"/>
      <c r="M9" s="312"/>
    </row>
    <row r="10" spans="1:13" ht="15">
      <c r="A10" s="82" t="s">
        <v>333</v>
      </c>
      <c r="B10" s="83"/>
      <c r="C10" s="83">
        <v>2102595</v>
      </c>
      <c r="D10" s="83">
        <v>2102595</v>
      </c>
      <c r="E10" s="83"/>
      <c r="F10" s="83">
        <v>0</v>
      </c>
      <c r="G10" s="83">
        <v>0</v>
      </c>
      <c r="H10" s="83"/>
      <c r="I10" s="91">
        <f t="shared" si="0"/>
        <v>2102595</v>
      </c>
      <c r="J10" s="91">
        <f t="shared" si="1"/>
        <v>2102595</v>
      </c>
      <c r="K10" s="81"/>
      <c r="L10" s="81"/>
      <c r="M10" s="90"/>
    </row>
    <row r="11" spans="1:13" ht="15">
      <c r="A11" s="82"/>
      <c r="B11" s="83"/>
      <c r="C11" s="83"/>
      <c r="D11" s="83"/>
      <c r="E11" s="83"/>
      <c r="F11" s="83"/>
      <c r="G11" s="83"/>
      <c r="H11" s="83"/>
      <c r="I11" s="91">
        <f t="shared" si="0"/>
        <v>0</v>
      </c>
      <c r="J11" s="91">
        <f t="shared" si="1"/>
        <v>0</v>
      </c>
      <c r="K11" s="81"/>
      <c r="L11" s="81"/>
      <c r="M11" s="90"/>
    </row>
    <row r="12" spans="1:13" s="216" customFormat="1" ht="14.25">
      <c r="A12" s="84" t="s">
        <v>297</v>
      </c>
      <c r="B12" s="85"/>
      <c r="C12" s="85">
        <f>SUM(C13:C17)</f>
        <v>546125</v>
      </c>
      <c r="D12" s="85">
        <f>SUM(D13:D17)</f>
        <v>546125</v>
      </c>
      <c r="E12" s="85">
        <f>SUM(E13:E17)</f>
        <v>0</v>
      </c>
      <c r="F12" s="85">
        <f>SUM(F13:F17)</f>
        <v>147540</v>
      </c>
      <c r="G12" s="85">
        <f>SUM(G13:G17)</f>
        <v>147454</v>
      </c>
      <c r="H12" s="85"/>
      <c r="I12" s="296">
        <f t="shared" si="0"/>
        <v>693665</v>
      </c>
      <c r="J12" s="296">
        <f t="shared" si="1"/>
        <v>693579</v>
      </c>
      <c r="K12" s="86"/>
      <c r="L12" s="86"/>
      <c r="M12" s="312"/>
    </row>
    <row r="13" spans="1:20" ht="15">
      <c r="A13" s="82" t="s">
        <v>323</v>
      </c>
      <c r="C13" s="83">
        <v>118103</v>
      </c>
      <c r="D13" s="83">
        <v>118103</v>
      </c>
      <c r="E13" s="83"/>
      <c r="F13" s="83">
        <v>31888</v>
      </c>
      <c r="G13" s="83">
        <v>31888</v>
      </c>
      <c r="H13" s="83"/>
      <c r="I13" s="91">
        <f t="shared" si="0"/>
        <v>149991</v>
      </c>
      <c r="J13" s="91">
        <f t="shared" si="1"/>
        <v>149991</v>
      </c>
      <c r="K13" s="81"/>
      <c r="L13" s="81"/>
      <c r="M13" s="90"/>
      <c r="T13" t="s">
        <v>334</v>
      </c>
    </row>
    <row r="14" spans="1:13" ht="15">
      <c r="A14" s="82" t="s">
        <v>324</v>
      </c>
      <c r="B14" s="83"/>
      <c r="C14" s="83">
        <v>106291</v>
      </c>
      <c r="D14" s="83">
        <v>106291</v>
      </c>
      <c r="E14" s="83"/>
      <c r="F14" s="83">
        <v>28698</v>
      </c>
      <c r="G14" s="83">
        <v>28698</v>
      </c>
      <c r="H14" s="83"/>
      <c r="I14" s="91">
        <f t="shared" si="0"/>
        <v>134989</v>
      </c>
      <c r="J14" s="91">
        <f t="shared" si="1"/>
        <v>134989</v>
      </c>
      <c r="K14" s="81"/>
      <c r="L14" s="81"/>
      <c r="M14" s="90"/>
    </row>
    <row r="15" spans="1:13" ht="15">
      <c r="A15" s="82" t="s">
        <v>325</v>
      </c>
      <c r="B15" s="83"/>
      <c r="C15" s="83">
        <v>74795</v>
      </c>
      <c r="D15" s="83">
        <v>74795</v>
      </c>
      <c r="E15" s="83"/>
      <c r="F15" s="83">
        <v>20200</v>
      </c>
      <c r="G15" s="83">
        <v>20195</v>
      </c>
      <c r="H15" s="83"/>
      <c r="I15" s="91">
        <f t="shared" si="0"/>
        <v>94995</v>
      </c>
      <c r="J15" s="91">
        <f t="shared" si="1"/>
        <v>94990</v>
      </c>
      <c r="K15" s="81"/>
      <c r="L15" s="81"/>
      <c r="M15" s="90"/>
    </row>
    <row r="16" spans="1:13" ht="15">
      <c r="A16" s="82" t="s">
        <v>327</v>
      </c>
      <c r="B16" s="83"/>
      <c r="C16" s="83">
        <v>199700</v>
      </c>
      <c r="D16" s="83">
        <v>199700</v>
      </c>
      <c r="E16" s="83"/>
      <c r="F16" s="83">
        <v>54000</v>
      </c>
      <c r="G16" s="83">
        <v>53919</v>
      </c>
      <c r="H16" s="83"/>
      <c r="I16" s="91">
        <f t="shared" si="0"/>
        <v>253700</v>
      </c>
      <c r="J16" s="91">
        <f t="shared" si="1"/>
        <v>253619</v>
      </c>
      <c r="K16" s="81"/>
      <c r="L16" s="81"/>
      <c r="M16" s="90"/>
    </row>
    <row r="17" spans="1:13" ht="15">
      <c r="A17" s="82" t="s">
        <v>326</v>
      </c>
      <c r="B17" s="83"/>
      <c r="C17" s="83">
        <v>47236</v>
      </c>
      <c r="D17" s="83">
        <v>47236</v>
      </c>
      <c r="E17" s="83"/>
      <c r="F17" s="83">
        <v>12754</v>
      </c>
      <c r="G17" s="83">
        <v>12754</v>
      </c>
      <c r="H17" s="83"/>
      <c r="I17" s="91">
        <f t="shared" si="0"/>
        <v>59990</v>
      </c>
      <c r="J17" s="91">
        <f t="shared" si="1"/>
        <v>59990</v>
      </c>
      <c r="K17" s="81"/>
      <c r="L17" s="81"/>
      <c r="M17" s="90"/>
    </row>
    <row r="18" spans="1:13" ht="15">
      <c r="A18" s="82"/>
      <c r="B18" s="83"/>
      <c r="C18" s="83"/>
      <c r="D18" s="83"/>
      <c r="E18" s="83"/>
      <c r="F18" s="83"/>
      <c r="G18" s="83"/>
      <c r="H18" s="83"/>
      <c r="I18" s="91">
        <f t="shared" si="0"/>
        <v>0</v>
      </c>
      <c r="J18" s="91">
        <f t="shared" si="1"/>
        <v>0</v>
      </c>
      <c r="K18" s="81"/>
      <c r="L18" s="81"/>
      <c r="M18" s="90"/>
    </row>
    <row r="19" spans="1:13" s="216" customFormat="1" ht="14.25">
      <c r="A19" s="84" t="s">
        <v>298</v>
      </c>
      <c r="B19" s="85"/>
      <c r="C19" s="85">
        <f>SUM(C20:C24)</f>
        <v>2213972</v>
      </c>
      <c r="D19" s="85">
        <f>SUM(D20:D24)</f>
        <v>2213972</v>
      </c>
      <c r="E19" s="85">
        <f>SUM(E20:E24)</f>
        <v>0</v>
      </c>
      <c r="F19" s="85">
        <f>SUM(F20:F24)</f>
        <v>598205</v>
      </c>
      <c r="G19" s="85">
        <f>SUM(G20:G24)</f>
        <v>597773</v>
      </c>
      <c r="H19" s="85"/>
      <c r="I19" s="296">
        <f t="shared" si="0"/>
        <v>2812177</v>
      </c>
      <c r="J19" s="296">
        <f t="shared" si="1"/>
        <v>2811745</v>
      </c>
      <c r="K19" s="86"/>
      <c r="L19" s="86"/>
      <c r="M19" s="312"/>
    </row>
    <row r="20" spans="1:13" ht="15">
      <c r="A20" s="82" t="s">
        <v>328</v>
      </c>
      <c r="B20" s="83"/>
      <c r="C20" s="83">
        <v>21181</v>
      </c>
      <c r="D20" s="83">
        <v>21181</v>
      </c>
      <c r="E20" s="83"/>
      <c r="F20" s="83">
        <v>5719</v>
      </c>
      <c r="G20" s="83">
        <v>5719</v>
      </c>
      <c r="H20" s="83"/>
      <c r="I20" s="91">
        <f t="shared" si="0"/>
        <v>26900</v>
      </c>
      <c r="J20" s="91">
        <f t="shared" si="1"/>
        <v>26900</v>
      </c>
      <c r="K20" s="81"/>
      <c r="L20" s="81"/>
      <c r="M20" s="90"/>
    </row>
    <row r="21" spans="1:13" ht="15">
      <c r="A21" s="82" t="s">
        <v>329</v>
      </c>
      <c r="B21" s="83"/>
      <c r="C21" s="83">
        <v>1501370</v>
      </c>
      <c r="D21" s="83">
        <v>1501370</v>
      </c>
      <c r="E21" s="83"/>
      <c r="F21" s="83">
        <v>405370</v>
      </c>
      <c r="G21" s="83">
        <v>405370</v>
      </c>
      <c r="H21" s="83"/>
      <c r="I21" s="91">
        <f t="shared" si="0"/>
        <v>1906740</v>
      </c>
      <c r="J21" s="91">
        <f t="shared" si="1"/>
        <v>1906740</v>
      </c>
      <c r="K21" s="81"/>
      <c r="L21" s="81"/>
      <c r="M21" s="90"/>
    </row>
    <row r="22" spans="1:13" ht="15">
      <c r="A22" s="82" t="s">
        <v>330</v>
      </c>
      <c r="B22" s="83"/>
      <c r="C22" s="83">
        <v>273807</v>
      </c>
      <c r="D22" s="83">
        <v>273807</v>
      </c>
      <c r="E22" s="83"/>
      <c r="F22" s="83">
        <v>74000</v>
      </c>
      <c r="G22" s="83">
        <v>73928</v>
      </c>
      <c r="H22" s="83"/>
      <c r="I22" s="91">
        <f t="shared" si="0"/>
        <v>347807</v>
      </c>
      <c r="J22" s="91">
        <f t="shared" si="1"/>
        <v>347735</v>
      </c>
      <c r="K22" s="81"/>
      <c r="L22" s="81"/>
      <c r="M22" s="90"/>
    </row>
    <row r="23" spans="1:13" ht="15">
      <c r="A23" s="82" t="s">
        <v>331</v>
      </c>
      <c r="B23" s="83"/>
      <c r="C23" s="83">
        <v>13614</v>
      </c>
      <c r="D23" s="83">
        <v>13614</v>
      </c>
      <c r="E23" s="83"/>
      <c r="F23" s="83">
        <v>4036</v>
      </c>
      <c r="G23" s="83">
        <v>3676</v>
      </c>
      <c r="H23" s="83"/>
      <c r="I23" s="91">
        <f t="shared" si="0"/>
        <v>17650</v>
      </c>
      <c r="J23" s="91">
        <f t="shared" si="1"/>
        <v>17290</v>
      </c>
      <c r="K23" s="81"/>
      <c r="L23" s="81"/>
      <c r="M23" s="90"/>
    </row>
    <row r="24" spans="1:13" ht="15">
      <c r="A24" s="82" t="s">
        <v>332</v>
      </c>
      <c r="B24" s="83"/>
      <c r="C24" s="83">
        <v>404000</v>
      </c>
      <c r="D24" s="83">
        <v>404000</v>
      </c>
      <c r="E24" s="83"/>
      <c r="F24" s="83">
        <v>109080</v>
      </c>
      <c r="G24" s="83">
        <v>109080</v>
      </c>
      <c r="H24" s="83"/>
      <c r="I24" s="91">
        <f t="shared" si="0"/>
        <v>513080</v>
      </c>
      <c r="J24" s="91">
        <f t="shared" si="1"/>
        <v>513080</v>
      </c>
      <c r="K24" s="81"/>
      <c r="L24" s="81"/>
      <c r="M24" s="90"/>
    </row>
    <row r="25" spans="1:13" ht="15">
      <c r="A25" s="82"/>
      <c r="B25" s="83"/>
      <c r="C25" s="83"/>
      <c r="D25" s="83"/>
      <c r="E25" s="83"/>
      <c r="F25" s="83"/>
      <c r="G25" s="83"/>
      <c r="H25" s="83"/>
      <c r="I25" s="91">
        <f t="shared" si="0"/>
        <v>0</v>
      </c>
      <c r="J25" s="83"/>
      <c r="K25" s="81"/>
      <c r="L25" s="81"/>
      <c r="M25" s="90"/>
    </row>
    <row r="26" spans="1:13" ht="15">
      <c r="A26" s="82"/>
      <c r="B26" s="83"/>
      <c r="C26" s="83"/>
      <c r="D26" s="83"/>
      <c r="E26" s="83"/>
      <c r="F26" s="83"/>
      <c r="G26" s="83"/>
      <c r="H26" s="83"/>
      <c r="I26" s="91">
        <f t="shared" si="0"/>
        <v>0</v>
      </c>
      <c r="J26" s="83"/>
      <c r="K26" s="81"/>
      <c r="L26" s="81"/>
      <c r="M26" s="90"/>
    </row>
    <row r="27" spans="1:13" ht="14.25">
      <c r="A27" s="84" t="s">
        <v>83</v>
      </c>
      <c r="B27" s="297">
        <f>SUM(B9:B24)</f>
        <v>0</v>
      </c>
      <c r="C27" s="297">
        <f>SUM(C6+C9+C12+C19)</f>
        <v>5610692</v>
      </c>
      <c r="D27" s="297">
        <f>SUM(D6+D9+D12+D19)</f>
        <v>4862692</v>
      </c>
      <c r="E27" s="297">
        <f>SUM(E6+E9+E12+E19)</f>
        <v>0</v>
      </c>
      <c r="F27" s="297">
        <f>SUM(F6+F9+F12+F19)</f>
        <v>947745</v>
      </c>
      <c r="G27" s="297">
        <f>SUM(G6+G9+G12+G19)</f>
        <v>745227</v>
      </c>
      <c r="H27" s="297">
        <f>SUM(H9:H24)</f>
        <v>0</v>
      </c>
      <c r="I27" s="296">
        <f t="shared" si="0"/>
        <v>6558437</v>
      </c>
      <c r="J27" s="297">
        <f>SUM(D27+G27)</f>
        <v>5607919</v>
      </c>
      <c r="K27" s="81"/>
      <c r="L27" s="81"/>
      <c r="M27" s="90"/>
    </row>
    <row r="28" spans="1:13" ht="15">
      <c r="A28" s="82"/>
      <c r="B28" s="82"/>
      <c r="C28" s="82"/>
      <c r="D28" s="82"/>
      <c r="E28" s="82"/>
      <c r="F28" s="82"/>
      <c r="G28" s="82"/>
      <c r="H28" s="82"/>
      <c r="I28" s="82"/>
      <c r="J28" s="83"/>
      <c r="K28" s="81"/>
      <c r="L28" s="81"/>
      <c r="M28" s="90"/>
    </row>
    <row r="29" spans="1:13" ht="15">
      <c r="A29" s="82"/>
      <c r="B29" s="82"/>
      <c r="C29" s="82"/>
      <c r="D29" s="82"/>
      <c r="E29" s="82"/>
      <c r="F29" s="82"/>
      <c r="G29" s="82"/>
      <c r="H29" s="82"/>
      <c r="I29" s="82"/>
      <c r="J29" s="83"/>
      <c r="K29" s="81"/>
      <c r="L29" s="81"/>
      <c r="M29" s="90"/>
    </row>
    <row r="30" spans="1:13" ht="15">
      <c r="A30" s="82" t="s">
        <v>84</v>
      </c>
      <c r="B30" s="82"/>
      <c r="C30" s="82"/>
      <c r="D30" s="82"/>
      <c r="E30" s="82"/>
      <c r="F30" s="82"/>
      <c r="G30" s="82"/>
      <c r="H30" s="82"/>
      <c r="I30" s="82"/>
      <c r="J30" s="83"/>
      <c r="K30" s="81"/>
      <c r="L30" s="81"/>
      <c r="M30" s="90"/>
    </row>
    <row r="31" spans="1:13" ht="15">
      <c r="A31" s="82"/>
      <c r="B31" s="83"/>
      <c r="C31" s="83"/>
      <c r="D31" s="83"/>
      <c r="E31" s="82"/>
      <c r="F31" s="82"/>
      <c r="G31" s="82"/>
      <c r="H31" s="83"/>
      <c r="I31" s="83"/>
      <c r="J31" s="83"/>
      <c r="K31" s="81"/>
      <c r="L31" s="81"/>
      <c r="M31" s="90"/>
    </row>
    <row r="32" spans="1:13" ht="14.25">
      <c r="A32" s="84" t="s">
        <v>85</v>
      </c>
      <c r="B32" s="85">
        <f aca="true" t="shared" si="2" ref="B32:I32">SUM(B31:B31)</f>
        <v>0</v>
      </c>
      <c r="C32" s="85">
        <f t="shared" si="2"/>
        <v>0</v>
      </c>
      <c r="D32" s="85">
        <f t="shared" si="2"/>
        <v>0</v>
      </c>
      <c r="E32" s="85">
        <f t="shared" si="2"/>
        <v>0</v>
      </c>
      <c r="F32" s="85">
        <f t="shared" si="2"/>
        <v>0</v>
      </c>
      <c r="G32" s="85">
        <f t="shared" si="2"/>
        <v>0</v>
      </c>
      <c r="H32" s="85">
        <f t="shared" si="2"/>
        <v>0</v>
      </c>
      <c r="I32" s="85">
        <f t="shared" si="2"/>
        <v>0</v>
      </c>
      <c r="J32" s="221">
        <f>SUM(D32+G32)</f>
        <v>0</v>
      </c>
      <c r="K32" s="81"/>
      <c r="L32" s="81"/>
      <c r="M32" s="90"/>
    </row>
    <row r="33" spans="1:13" ht="15">
      <c r="A33" s="82"/>
      <c r="B33" s="82"/>
      <c r="C33" s="83"/>
      <c r="D33" s="83"/>
      <c r="E33" s="83"/>
      <c r="F33" s="82"/>
      <c r="G33" s="82"/>
      <c r="H33" s="83"/>
      <c r="I33" s="83"/>
      <c r="J33" s="83"/>
      <c r="K33" s="81"/>
      <c r="L33" s="81"/>
      <c r="M33" s="90"/>
    </row>
    <row r="34" spans="1:13" ht="15">
      <c r="A34" s="295" t="s">
        <v>108</v>
      </c>
      <c r="B34" s="82"/>
      <c r="C34" s="83"/>
      <c r="D34" s="83"/>
      <c r="E34" s="83"/>
      <c r="F34" s="82"/>
      <c r="G34" s="82"/>
      <c r="H34" s="83"/>
      <c r="I34" s="83"/>
      <c r="J34" s="83"/>
      <c r="K34" s="81"/>
      <c r="L34" s="81"/>
      <c r="M34" s="90"/>
    </row>
    <row r="35" spans="1:13" ht="30">
      <c r="A35" s="286" t="s">
        <v>299</v>
      </c>
      <c r="B35" s="299">
        <v>600000</v>
      </c>
      <c r="C35" s="83">
        <v>0</v>
      </c>
      <c r="D35" s="83">
        <v>0</v>
      </c>
      <c r="E35" s="83">
        <v>0</v>
      </c>
      <c r="F35" s="82">
        <v>0</v>
      </c>
      <c r="G35" s="82">
        <v>0</v>
      </c>
      <c r="H35" s="83">
        <v>600000</v>
      </c>
      <c r="I35" s="83">
        <v>0</v>
      </c>
      <c r="J35" s="83">
        <v>0</v>
      </c>
      <c r="K35" s="81"/>
      <c r="L35" s="81"/>
      <c r="M35" s="90"/>
    </row>
    <row r="36" spans="1:13" ht="12.75">
      <c r="A36" s="86" t="s">
        <v>86</v>
      </c>
      <c r="B36" s="86"/>
      <c r="C36" s="86"/>
      <c r="D36" s="86"/>
      <c r="E36" s="86"/>
      <c r="F36" s="86"/>
      <c r="G36" s="86"/>
      <c r="H36" s="86">
        <v>600000</v>
      </c>
      <c r="I36" s="86"/>
      <c r="J36" s="86"/>
      <c r="K36" s="81"/>
      <c r="L36" s="81"/>
      <c r="M36" s="90"/>
    </row>
    <row r="37" spans="1:13" ht="14.25">
      <c r="A37" s="88" t="s">
        <v>89</v>
      </c>
      <c r="B37" s="89"/>
      <c r="C37" s="87"/>
      <c r="D37" s="87"/>
      <c r="E37" s="87"/>
      <c r="F37" s="87"/>
      <c r="G37" s="87"/>
      <c r="H37" s="298">
        <f>SUM(H27+H32+H36)</f>
        <v>600000</v>
      </c>
      <c r="I37" s="298">
        <f>SUM(I27+I32+I36)</f>
        <v>6558437</v>
      </c>
      <c r="J37" s="298">
        <f>SUM(J27+J32+J36)</f>
        <v>5607919</v>
      </c>
      <c r="M37" s="90"/>
    </row>
  </sheetData>
  <sheetProtection/>
  <mergeCells count="5">
    <mergeCell ref="A3:J3"/>
    <mergeCell ref="A1:L2"/>
    <mergeCell ref="B4:D4"/>
    <mergeCell ref="E4:G4"/>
    <mergeCell ref="H4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140625" style="0" customWidth="1"/>
    <col min="2" max="2" width="28.421875" style="0" customWidth="1"/>
    <col min="3" max="3" width="10.7109375" style="0" customWidth="1"/>
    <col min="4" max="4" width="9.8515625" style="0" customWidth="1"/>
  </cols>
  <sheetData>
    <row r="1" spans="1:7" ht="35.25" customHeight="1">
      <c r="A1" s="338" t="s">
        <v>339</v>
      </c>
      <c r="B1" s="338"/>
      <c r="C1" s="338"/>
      <c r="D1" s="338"/>
      <c r="E1" s="338"/>
      <c r="F1" s="338"/>
      <c r="G1" s="338"/>
    </row>
    <row r="2" spans="1:7" ht="14.25">
      <c r="A2" s="111"/>
      <c r="B2" s="111"/>
      <c r="C2" s="111"/>
      <c r="D2" s="111"/>
      <c r="E2" s="111"/>
      <c r="F2" s="111"/>
      <c r="G2" s="111"/>
    </row>
    <row r="3" spans="1:7" ht="14.25">
      <c r="A3" s="111"/>
      <c r="B3" s="111"/>
      <c r="C3" s="111"/>
      <c r="D3" s="111"/>
      <c r="E3" s="111"/>
      <c r="F3" s="111"/>
      <c r="G3" s="111"/>
    </row>
    <row r="4" spans="1:7" ht="15" thickBot="1">
      <c r="A4" s="112"/>
      <c r="B4" s="112" t="s">
        <v>340</v>
      </c>
      <c r="C4" s="112"/>
      <c r="D4" s="339" t="s">
        <v>117</v>
      </c>
      <c r="E4" s="339"/>
      <c r="F4" s="340" t="s">
        <v>300</v>
      </c>
      <c r="G4" s="340"/>
    </row>
    <row r="5" spans="1:7" ht="13.5" thickBot="1">
      <c r="A5" s="341" t="s">
        <v>45</v>
      </c>
      <c r="B5" s="342" t="s">
        <v>118</v>
      </c>
      <c r="C5" s="343" t="s">
        <v>315</v>
      </c>
      <c r="D5" s="343"/>
      <c r="E5" s="343"/>
      <c r="F5" s="343"/>
      <c r="G5" s="344" t="s">
        <v>119</v>
      </c>
    </row>
    <row r="6" spans="1:7" ht="56.25" customHeight="1" thickBot="1">
      <c r="A6" s="341"/>
      <c r="B6" s="342"/>
      <c r="C6" s="113" t="s">
        <v>120</v>
      </c>
      <c r="D6" s="113" t="s">
        <v>121</v>
      </c>
      <c r="E6" s="113" t="s">
        <v>110</v>
      </c>
      <c r="F6" s="113" t="s">
        <v>122</v>
      </c>
      <c r="G6" s="344"/>
    </row>
    <row r="7" spans="1:7" ht="13.5" thickBot="1">
      <c r="A7" s="114">
        <v>1</v>
      </c>
      <c r="B7" s="115">
        <v>2</v>
      </c>
      <c r="C7" s="115">
        <v>3</v>
      </c>
      <c r="D7" s="115">
        <v>4</v>
      </c>
      <c r="E7" s="115">
        <v>5</v>
      </c>
      <c r="F7" s="115">
        <v>6</v>
      </c>
      <c r="G7" s="116">
        <v>7</v>
      </c>
    </row>
    <row r="8" spans="1:7" ht="12.75">
      <c r="A8" s="117" t="s">
        <v>123</v>
      </c>
      <c r="B8" s="118"/>
      <c r="C8" s="119"/>
      <c r="D8" s="119"/>
      <c r="E8" s="119"/>
      <c r="F8" s="119"/>
      <c r="G8" s="120"/>
    </row>
    <row r="9" spans="1:7" ht="12.75">
      <c r="A9" s="121" t="s">
        <v>124</v>
      </c>
      <c r="B9" s="122"/>
      <c r="C9" s="123"/>
      <c r="D9" s="123"/>
      <c r="E9" s="123"/>
      <c r="F9" s="123"/>
      <c r="G9" s="124"/>
    </row>
    <row r="10" spans="1:7" ht="12.75">
      <c r="A10" s="121" t="s">
        <v>125</v>
      </c>
      <c r="B10" s="122"/>
      <c r="C10" s="123"/>
      <c r="D10" s="123"/>
      <c r="E10" s="123"/>
      <c r="F10" s="123"/>
      <c r="G10" s="124"/>
    </row>
    <row r="11" spans="1:7" ht="12.75">
      <c r="A11" s="121" t="s">
        <v>126</v>
      </c>
      <c r="B11" s="122"/>
      <c r="C11" s="123"/>
      <c r="D11" s="123"/>
      <c r="E11" s="123"/>
      <c r="F11" s="123"/>
      <c r="G11" s="124"/>
    </row>
    <row r="12" spans="1:7" ht="13.5" thickBot="1">
      <c r="A12" s="125" t="s">
        <v>127</v>
      </c>
      <c r="B12" s="126"/>
      <c r="C12" s="127"/>
      <c r="F12" s="127"/>
      <c r="G12" s="124"/>
    </row>
    <row r="13" spans="1:7" ht="13.5" thickBot="1">
      <c r="A13" s="114" t="s">
        <v>128</v>
      </c>
      <c r="B13" s="128" t="s">
        <v>129</v>
      </c>
      <c r="C13" s="129">
        <f>SUM(C8:C12)</f>
        <v>0</v>
      </c>
      <c r="D13" s="129"/>
      <c r="E13" s="129"/>
      <c r="F13" s="129">
        <v>0</v>
      </c>
      <c r="G13" s="130"/>
    </row>
  </sheetData>
  <sheetProtection/>
  <mergeCells count="7">
    <mergeCell ref="A1:G1"/>
    <mergeCell ref="D4:E4"/>
    <mergeCell ref="F4:G4"/>
    <mergeCell ref="A5:A6"/>
    <mergeCell ref="B5:B6"/>
    <mergeCell ref="C5:F5"/>
    <mergeCell ref="G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5.421875" style="0" customWidth="1"/>
    <col min="2" max="2" width="23.8515625" style="0" customWidth="1"/>
    <col min="3" max="3" width="23.57421875" style="0" customWidth="1"/>
  </cols>
  <sheetData>
    <row r="1" spans="1:6" ht="32.25" customHeight="1" thickBot="1">
      <c r="A1" s="131"/>
      <c r="B1" s="131" t="s">
        <v>341</v>
      </c>
      <c r="C1" s="345" t="s">
        <v>255</v>
      </c>
      <c r="D1" s="345"/>
      <c r="E1" s="132"/>
      <c r="F1" s="132" t="s">
        <v>301</v>
      </c>
    </row>
    <row r="2" spans="1:6" ht="58.5" customHeight="1" thickBot="1">
      <c r="A2" s="133" t="s">
        <v>130</v>
      </c>
      <c r="B2" s="134" t="s">
        <v>131</v>
      </c>
      <c r="C2" s="134" t="s">
        <v>132</v>
      </c>
      <c r="D2" s="135" t="s">
        <v>311</v>
      </c>
      <c r="E2" s="135" t="s">
        <v>310</v>
      </c>
      <c r="F2" s="135" t="s">
        <v>309</v>
      </c>
    </row>
    <row r="3" spans="1:6" ht="12.75">
      <c r="A3" s="136" t="s">
        <v>123</v>
      </c>
      <c r="B3" s="137" t="s">
        <v>133</v>
      </c>
      <c r="C3" s="137" t="s">
        <v>134</v>
      </c>
      <c r="D3" s="138">
        <v>500000</v>
      </c>
      <c r="E3" s="138">
        <v>600000</v>
      </c>
      <c r="F3" s="138">
        <v>600000</v>
      </c>
    </row>
    <row r="4" spans="1:6" ht="12.75">
      <c r="A4" s="139" t="s">
        <v>124</v>
      </c>
      <c r="B4" s="140" t="s">
        <v>135</v>
      </c>
      <c r="C4" s="140" t="s">
        <v>136</v>
      </c>
      <c r="D4" s="141">
        <v>250000</v>
      </c>
      <c r="E4" s="141">
        <v>250000</v>
      </c>
      <c r="F4" s="141">
        <v>0</v>
      </c>
    </row>
    <row r="5" spans="1:6" ht="12.75">
      <c r="A5" s="139" t="s">
        <v>125</v>
      </c>
      <c r="B5" s="140"/>
      <c r="C5" s="140"/>
      <c r="D5" s="141"/>
      <c r="E5" s="141"/>
      <c r="F5" s="141"/>
    </row>
    <row r="6" spans="1:6" ht="12.75">
      <c r="A6" s="139" t="s">
        <v>126</v>
      </c>
      <c r="B6" s="140"/>
      <c r="C6" s="140"/>
      <c r="D6" s="141"/>
      <c r="E6" s="141"/>
      <c r="F6" s="141"/>
    </row>
    <row r="7" spans="1:6" ht="12.75">
      <c r="A7" s="139" t="s">
        <v>127</v>
      </c>
      <c r="B7" s="140"/>
      <c r="C7" s="140"/>
      <c r="D7" s="141"/>
      <c r="E7" s="141"/>
      <c r="F7" s="141"/>
    </row>
    <row r="8" spans="1:6" ht="12.75">
      <c r="A8" s="139" t="s">
        <v>128</v>
      </c>
      <c r="B8" s="140"/>
      <c r="C8" s="140"/>
      <c r="D8" s="141"/>
      <c r="E8" s="141"/>
      <c r="F8" s="141"/>
    </row>
    <row r="9" spans="1:5" ht="12.75">
      <c r="A9" s="139" t="s">
        <v>137</v>
      </c>
      <c r="C9" s="140"/>
      <c r="D9" s="141"/>
      <c r="E9" s="141"/>
    </row>
    <row r="10" spans="1:6" ht="12.75">
      <c r="A10" s="139" t="s">
        <v>138</v>
      </c>
      <c r="B10" s="140"/>
      <c r="C10" s="140"/>
      <c r="D10" s="141"/>
      <c r="E10" s="141"/>
      <c r="F10" s="141"/>
    </row>
    <row r="11" spans="1:6" ht="12.75">
      <c r="A11" s="139" t="s">
        <v>139</v>
      </c>
      <c r="B11" s="140"/>
      <c r="C11" s="140"/>
      <c r="D11" s="141"/>
      <c r="E11" s="141"/>
      <c r="F11" s="141"/>
    </row>
    <row r="12" spans="1:6" ht="12.75">
      <c r="A12" s="139" t="s">
        <v>140</v>
      </c>
      <c r="B12" s="140"/>
      <c r="C12" s="140"/>
      <c r="D12" s="141"/>
      <c r="E12" s="141"/>
      <c r="F12" s="141"/>
    </row>
    <row r="13" spans="1:6" ht="12.75">
      <c r="A13" s="139" t="s">
        <v>141</v>
      </c>
      <c r="B13" s="140"/>
      <c r="C13" s="140"/>
      <c r="D13" s="141"/>
      <c r="E13" s="141"/>
      <c r="F13" s="141"/>
    </row>
    <row r="14" spans="1:6" ht="12.75">
      <c r="A14" s="139" t="s">
        <v>142</v>
      </c>
      <c r="B14" s="140"/>
      <c r="C14" s="140"/>
      <c r="D14" s="141"/>
      <c r="E14" s="141"/>
      <c r="F14" s="141"/>
    </row>
    <row r="15" spans="1:6" ht="12.75">
      <c r="A15" s="139" t="s">
        <v>143</v>
      </c>
      <c r="B15" s="140"/>
      <c r="C15" s="140"/>
      <c r="D15" s="141"/>
      <c r="E15" s="141"/>
      <c r="F15" s="141"/>
    </row>
    <row r="16" spans="1:6" ht="12.75">
      <c r="A16" s="139" t="s">
        <v>144</v>
      </c>
      <c r="B16" s="140"/>
      <c r="C16" s="140"/>
      <c r="D16" s="141"/>
      <c r="E16" s="141"/>
      <c r="F16" s="141"/>
    </row>
    <row r="17" spans="1:6" ht="12.75">
      <c r="A17" s="139" t="s">
        <v>145</v>
      </c>
      <c r="B17" s="140"/>
      <c r="C17" s="140"/>
      <c r="D17" s="141"/>
      <c r="E17" s="141"/>
      <c r="F17" s="141"/>
    </row>
    <row r="18" spans="1:6" ht="12.75">
      <c r="A18" s="139" t="s">
        <v>146</v>
      </c>
      <c r="B18" s="140"/>
      <c r="C18" s="140"/>
      <c r="D18" s="141"/>
      <c r="E18" s="141"/>
      <c r="F18" s="141"/>
    </row>
    <row r="19" spans="1:6" ht="12.75">
      <c r="A19" s="139" t="s">
        <v>147</v>
      </c>
      <c r="B19" s="140"/>
      <c r="C19" s="140"/>
      <c r="D19" s="141"/>
      <c r="E19" s="141"/>
      <c r="F19" s="141"/>
    </row>
    <row r="20" spans="1:6" ht="12.75">
      <c r="A20" s="139" t="s">
        <v>148</v>
      </c>
      <c r="B20" s="140"/>
      <c r="C20" s="140"/>
      <c r="D20" s="141"/>
      <c r="E20" s="141"/>
      <c r="F20" s="141"/>
    </row>
    <row r="21" spans="1:6" ht="12.75">
      <c r="A21" s="139" t="s">
        <v>149</v>
      </c>
      <c r="B21" s="140"/>
      <c r="C21" s="140"/>
      <c r="D21" s="141"/>
      <c r="E21" s="141"/>
      <c r="F21" s="141"/>
    </row>
    <row r="22" spans="1:6" ht="12.75">
      <c r="A22" s="139" t="s">
        <v>150</v>
      </c>
      <c r="B22" s="140"/>
      <c r="C22" s="140"/>
      <c r="D22" s="141"/>
      <c r="E22" s="141"/>
      <c r="F22" s="141"/>
    </row>
    <row r="23" spans="1:6" ht="12.75">
      <c r="A23" s="139" t="s">
        <v>151</v>
      </c>
      <c r="B23" s="140"/>
      <c r="C23" s="140"/>
      <c r="D23" s="141"/>
      <c r="E23" s="141"/>
      <c r="F23" s="141"/>
    </row>
    <row r="24" spans="1:6" ht="12.75">
      <c r="A24" s="139" t="s">
        <v>152</v>
      </c>
      <c r="B24" s="140"/>
      <c r="C24" s="140"/>
      <c r="D24" s="141"/>
      <c r="E24" s="141"/>
      <c r="F24" s="141"/>
    </row>
    <row r="25" spans="1:6" ht="12.75">
      <c r="A25" s="139" t="s">
        <v>153</v>
      </c>
      <c r="B25" s="140"/>
      <c r="C25" s="140"/>
      <c r="D25" s="141"/>
      <c r="E25" s="141"/>
      <c r="F25" s="141"/>
    </row>
    <row r="26" spans="1:6" ht="12.75">
      <c r="A26" s="139" t="s">
        <v>154</v>
      </c>
      <c r="B26" s="140"/>
      <c r="C26" s="140"/>
      <c r="D26" s="141"/>
      <c r="E26" s="141"/>
      <c r="F26" s="141"/>
    </row>
    <row r="27" spans="1:6" ht="12.75">
      <c r="A27" s="139" t="s">
        <v>155</v>
      </c>
      <c r="B27" s="140"/>
      <c r="C27" s="140"/>
      <c r="D27" s="141"/>
      <c r="E27" s="141"/>
      <c r="F27" s="141"/>
    </row>
    <row r="28" spans="1:6" ht="12.75">
      <c r="A28" s="139" t="s">
        <v>156</v>
      </c>
      <c r="B28" s="140"/>
      <c r="C28" s="140"/>
      <c r="D28" s="141"/>
      <c r="E28" s="141"/>
      <c r="F28" s="141"/>
    </row>
    <row r="29" spans="1:6" ht="12.75">
      <c r="A29" s="139" t="s">
        <v>157</v>
      </c>
      <c r="B29" s="140"/>
      <c r="C29" s="140"/>
      <c r="D29" s="141"/>
      <c r="E29" s="141"/>
      <c r="F29" s="141"/>
    </row>
    <row r="30" spans="1:6" ht="12.75">
      <c r="A30" s="139" t="s">
        <v>158</v>
      </c>
      <c r="B30" s="140"/>
      <c r="C30" s="140"/>
      <c r="D30" s="141"/>
      <c r="E30" s="141"/>
      <c r="F30" s="141"/>
    </row>
    <row r="31" spans="1:6" ht="12.75">
      <c r="A31" s="139" t="s">
        <v>159</v>
      </c>
      <c r="B31" s="140"/>
      <c r="C31" s="140"/>
      <c r="D31" s="141"/>
      <c r="E31" s="141"/>
      <c r="F31" s="141"/>
    </row>
    <row r="32" spans="1:6" ht="12.75">
      <c r="A32" s="139" t="s">
        <v>160</v>
      </c>
      <c r="B32" s="140"/>
      <c r="C32" s="140"/>
      <c r="D32" s="142"/>
      <c r="E32" s="142"/>
      <c r="F32" s="142"/>
    </row>
    <row r="33" spans="1:6" ht="12.75">
      <c r="A33" s="139" t="s">
        <v>161</v>
      </c>
      <c r="B33" s="140"/>
      <c r="C33" s="140"/>
      <c r="D33" s="142"/>
      <c r="E33" s="142"/>
      <c r="F33" s="142"/>
    </row>
    <row r="34" spans="1:6" ht="12.75">
      <c r="A34" s="139" t="s">
        <v>162</v>
      </c>
      <c r="B34" s="140"/>
      <c r="C34" s="140"/>
      <c r="D34" s="142"/>
      <c r="E34" s="142"/>
      <c r="F34" s="142"/>
    </row>
    <row r="35" spans="1:6" ht="13.5" thickBot="1">
      <c r="A35" s="143" t="s">
        <v>163</v>
      </c>
      <c r="B35" s="144"/>
      <c r="C35" s="144"/>
      <c r="D35" s="145"/>
      <c r="E35" s="145"/>
      <c r="F35" s="145"/>
    </row>
    <row r="36" spans="1:6" ht="13.5" thickBot="1">
      <c r="A36" s="346" t="s">
        <v>164</v>
      </c>
      <c r="B36" s="346"/>
      <c r="C36" s="146"/>
      <c r="D36" s="147">
        <f>SUM(D3:D35)</f>
        <v>750000</v>
      </c>
      <c r="E36" s="147">
        <f>SUM(E3:E35)</f>
        <v>850000</v>
      </c>
      <c r="F36" s="147">
        <f>SUM(F3:F35)</f>
        <v>600000</v>
      </c>
    </row>
  </sheetData>
  <sheetProtection/>
  <mergeCells count="2">
    <mergeCell ref="C1:D1"/>
    <mergeCell ref="A36:B36"/>
  </mergeCells>
  <conditionalFormatting sqref="D36:F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6">
      <selection activeCell="A31" sqref="A31"/>
    </sheetView>
  </sheetViews>
  <sheetFormatPr defaultColWidth="9.140625" defaultRowHeight="12.75"/>
  <cols>
    <col min="1" max="1" width="63.140625" style="0" customWidth="1"/>
    <col min="2" max="2" width="23.8515625" style="0" customWidth="1"/>
  </cols>
  <sheetData>
    <row r="1" spans="1:2" ht="33">
      <c r="A1" s="264" t="s">
        <v>342</v>
      </c>
      <c r="B1" s="265" t="s">
        <v>316</v>
      </c>
    </row>
    <row r="2" spans="1:2" ht="17.25" customHeight="1">
      <c r="A2" s="81"/>
      <c r="B2" s="81"/>
    </row>
    <row r="3" spans="1:2" ht="16.5">
      <c r="A3" s="258" t="s">
        <v>0</v>
      </c>
      <c r="B3" s="259" t="s">
        <v>165</v>
      </c>
    </row>
    <row r="4" spans="1:2" ht="15.75">
      <c r="A4" s="252" t="s">
        <v>218</v>
      </c>
      <c r="B4" s="253">
        <v>63275470</v>
      </c>
    </row>
    <row r="5" spans="1:2" ht="15.75">
      <c r="A5" s="252" t="s">
        <v>219</v>
      </c>
      <c r="B5" s="253">
        <v>45942949</v>
      </c>
    </row>
    <row r="6" spans="1:2" ht="16.5">
      <c r="A6" s="254" t="s">
        <v>216</v>
      </c>
      <c r="B6" s="255">
        <v>17332521</v>
      </c>
    </row>
    <row r="7" spans="1:2" ht="15.75">
      <c r="A7" s="252" t="s">
        <v>220</v>
      </c>
      <c r="B7" s="253">
        <v>32365880</v>
      </c>
    </row>
    <row r="8" spans="1:2" ht="15.75">
      <c r="A8" s="252" t="s">
        <v>221</v>
      </c>
      <c r="B8" s="253">
        <v>993749</v>
      </c>
    </row>
    <row r="9" spans="1:2" ht="16.5">
      <c r="A9" s="254" t="s">
        <v>217</v>
      </c>
      <c r="B9" s="255">
        <v>31372131</v>
      </c>
    </row>
    <row r="10" spans="1:2" ht="16.5">
      <c r="A10" s="254" t="s">
        <v>224</v>
      </c>
      <c r="B10" s="255">
        <v>48704652</v>
      </c>
    </row>
    <row r="11" spans="1:2" ht="15.75">
      <c r="A11" s="256" t="s">
        <v>223</v>
      </c>
      <c r="B11" s="257">
        <v>0</v>
      </c>
    </row>
    <row r="12" spans="1:2" ht="15.75">
      <c r="A12" s="256" t="s">
        <v>222</v>
      </c>
      <c r="B12" s="257">
        <v>0</v>
      </c>
    </row>
    <row r="13" spans="1:2" s="222" customFormat="1" ht="15.75">
      <c r="A13" s="248" t="s">
        <v>225</v>
      </c>
      <c r="B13" s="249">
        <v>0</v>
      </c>
    </row>
    <row r="14" spans="1:2" s="222" customFormat="1" ht="15.75">
      <c r="A14" s="248" t="s">
        <v>226</v>
      </c>
      <c r="B14" s="249">
        <v>48704652</v>
      </c>
    </row>
    <row r="15" spans="1:2" s="222" customFormat="1" ht="15.75">
      <c r="A15" s="250" t="s">
        <v>227</v>
      </c>
      <c r="B15" s="251">
        <v>2923600</v>
      </c>
    </row>
    <row r="16" spans="1:2" s="222" customFormat="1" ht="15.75">
      <c r="A16" s="250" t="s">
        <v>230</v>
      </c>
      <c r="B16" s="251">
        <v>45781052</v>
      </c>
    </row>
    <row r="17" spans="1:2" s="222" customFormat="1" ht="15.75">
      <c r="A17" s="250" t="s">
        <v>228</v>
      </c>
      <c r="B17" s="251">
        <v>0</v>
      </c>
    </row>
    <row r="18" spans="1:2" s="222" customFormat="1" ht="15.75">
      <c r="A18" s="250" t="s">
        <v>229</v>
      </c>
      <c r="B18" s="251">
        <v>0</v>
      </c>
    </row>
    <row r="31" spans="1:2" ht="18.75">
      <c r="A31" s="148" t="s">
        <v>343</v>
      </c>
      <c r="B31" s="149" t="s">
        <v>166</v>
      </c>
    </row>
    <row r="32" spans="1:2" ht="18.75">
      <c r="A32" s="150"/>
      <c r="B32" s="151"/>
    </row>
    <row r="33" spans="1:2" ht="16.5">
      <c r="A33" s="254"/>
      <c r="B33" s="347" t="s">
        <v>317</v>
      </c>
    </row>
    <row r="34" spans="1:2" ht="27" customHeight="1">
      <c r="A34" s="260"/>
      <c r="B34" s="348"/>
    </row>
    <row r="35" spans="1:2" ht="15.75">
      <c r="A35" s="252" t="s">
        <v>285</v>
      </c>
      <c r="B35" s="261">
        <v>1</v>
      </c>
    </row>
    <row r="36" spans="1:2" ht="15.75">
      <c r="A36" s="252" t="s">
        <v>286</v>
      </c>
      <c r="B36" s="261">
        <v>1</v>
      </c>
    </row>
    <row r="37" spans="1:2" ht="15.75">
      <c r="A37" s="252" t="s">
        <v>167</v>
      </c>
      <c r="B37" s="261">
        <v>1</v>
      </c>
    </row>
    <row r="38" spans="1:2" ht="15.75">
      <c r="A38" s="252" t="s">
        <v>287</v>
      </c>
      <c r="B38" s="261">
        <v>0.5</v>
      </c>
    </row>
    <row r="39" spans="1:2" ht="15.75">
      <c r="A39" s="252" t="s">
        <v>168</v>
      </c>
      <c r="B39" s="261">
        <v>2</v>
      </c>
    </row>
    <row r="40" spans="1:2" ht="15.75">
      <c r="A40" s="262" t="s">
        <v>169</v>
      </c>
      <c r="B40" s="263">
        <v>5.5</v>
      </c>
    </row>
  </sheetData>
  <sheetProtection/>
  <mergeCells count="1">
    <mergeCell ref="B33:B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3" width="12.00390625" style="0" customWidth="1"/>
    <col min="4" max="4" width="39.7109375" style="0" customWidth="1"/>
    <col min="5" max="6" width="13.28125" style="0" customWidth="1"/>
  </cols>
  <sheetData>
    <row r="1" spans="1:6" ht="13.5">
      <c r="A1" s="223" t="s">
        <v>344</v>
      </c>
      <c r="B1" s="81"/>
      <c r="C1" s="81"/>
      <c r="D1" s="224" t="s">
        <v>165</v>
      </c>
      <c r="E1" s="226" t="s">
        <v>300</v>
      </c>
      <c r="F1" s="226" t="s">
        <v>300</v>
      </c>
    </row>
    <row r="2" spans="1:6" ht="12.75">
      <c r="A2" s="349" t="s">
        <v>170</v>
      </c>
      <c r="B2" s="350" t="s">
        <v>171</v>
      </c>
      <c r="C2" s="350" t="s">
        <v>171</v>
      </c>
      <c r="D2" s="349" t="s">
        <v>172</v>
      </c>
      <c r="E2" s="349" t="s">
        <v>171</v>
      </c>
      <c r="F2" s="349" t="s">
        <v>171</v>
      </c>
    </row>
    <row r="3" spans="1:6" ht="7.5" customHeight="1">
      <c r="A3" s="349"/>
      <c r="B3" s="350"/>
      <c r="C3" s="350"/>
      <c r="D3" s="349"/>
      <c r="E3" s="349"/>
      <c r="F3" s="349"/>
    </row>
    <row r="4" spans="1:6" ht="12.75">
      <c r="A4" s="227">
        <v>1</v>
      </c>
      <c r="B4" s="227">
        <v>3</v>
      </c>
      <c r="C4" s="227">
        <v>3</v>
      </c>
      <c r="D4" s="227">
        <v>4</v>
      </c>
      <c r="E4" s="227">
        <v>6</v>
      </c>
      <c r="F4" s="227">
        <v>6</v>
      </c>
    </row>
    <row r="5" spans="1:6" ht="12.75">
      <c r="A5" s="239" t="s">
        <v>231</v>
      </c>
      <c r="B5" s="240">
        <v>400000</v>
      </c>
      <c r="C5" s="240">
        <v>268000</v>
      </c>
      <c r="D5" s="239" t="s">
        <v>244</v>
      </c>
      <c r="E5" s="240">
        <v>597108202</v>
      </c>
      <c r="F5" s="240">
        <v>597108202</v>
      </c>
    </row>
    <row r="6" spans="1:6" ht="16.5" customHeight="1">
      <c r="A6" s="228" t="s">
        <v>254</v>
      </c>
      <c r="B6" s="223">
        <v>214666061</v>
      </c>
      <c r="C6" s="223">
        <v>208333206</v>
      </c>
      <c r="D6" s="229" t="s">
        <v>245</v>
      </c>
      <c r="E6" s="223">
        <v>249016178</v>
      </c>
      <c r="F6" s="223">
        <v>246106408</v>
      </c>
    </row>
    <row r="7" spans="1:6" ht="25.5">
      <c r="A7" s="230" t="s">
        <v>173</v>
      </c>
      <c r="B7" s="229">
        <v>204619040</v>
      </c>
      <c r="C7" s="229">
        <v>198426185</v>
      </c>
      <c r="D7" s="229" t="s">
        <v>246</v>
      </c>
      <c r="E7" s="223">
        <v>10230956</v>
      </c>
      <c r="F7" s="223">
        <v>10230956</v>
      </c>
    </row>
    <row r="8" spans="1:6" ht="12.75">
      <c r="A8" s="230" t="s">
        <v>174</v>
      </c>
      <c r="B8" s="223">
        <v>127245765</v>
      </c>
      <c r="C8" s="223">
        <v>124725221</v>
      </c>
      <c r="D8" s="229" t="s">
        <v>247</v>
      </c>
      <c r="E8" s="223">
        <v>-144897119</v>
      </c>
      <c r="F8" s="223">
        <v>-142091498</v>
      </c>
    </row>
    <row r="9" spans="1:6" ht="16.5" customHeight="1">
      <c r="A9" s="231" t="s">
        <v>175</v>
      </c>
      <c r="B9" s="223">
        <v>77373275</v>
      </c>
      <c r="C9" s="223">
        <v>73700964</v>
      </c>
      <c r="D9" s="229" t="s">
        <v>248</v>
      </c>
      <c r="E9" s="223"/>
      <c r="F9" s="223"/>
    </row>
    <row r="10" spans="1:6" ht="12.75">
      <c r="A10" s="230" t="s">
        <v>176</v>
      </c>
      <c r="B10" s="223">
        <v>10047021</v>
      </c>
      <c r="C10" s="223">
        <v>9907021</v>
      </c>
      <c r="D10" s="229" t="s">
        <v>249</v>
      </c>
      <c r="E10" s="223">
        <v>2805621</v>
      </c>
      <c r="F10" s="223">
        <v>49784663</v>
      </c>
    </row>
    <row r="11" spans="1:6" ht="14.25" customHeight="1">
      <c r="A11" s="229" t="s">
        <v>275</v>
      </c>
      <c r="B11" s="223">
        <v>1417672</v>
      </c>
      <c r="C11" s="223">
        <v>2378840</v>
      </c>
      <c r="D11" s="235" t="s">
        <v>250</v>
      </c>
      <c r="E11" s="233">
        <v>714263838</v>
      </c>
      <c r="F11" s="233">
        <v>761138731</v>
      </c>
    </row>
    <row r="12" spans="1:6" ht="12.75">
      <c r="A12" s="232" t="s">
        <v>232</v>
      </c>
      <c r="B12" s="225"/>
      <c r="C12" s="300">
        <v>2102595</v>
      </c>
      <c r="D12" s="225" t="s">
        <v>291</v>
      </c>
      <c r="E12" s="225">
        <v>72501</v>
      </c>
      <c r="F12" s="225">
        <v>0</v>
      </c>
    </row>
    <row r="13" spans="1:6" ht="29.25" customHeight="1">
      <c r="A13" s="228" t="s">
        <v>233</v>
      </c>
      <c r="B13" s="241">
        <v>216083733</v>
      </c>
      <c r="C13" s="241">
        <v>212814641</v>
      </c>
      <c r="D13" s="229" t="s">
        <v>292</v>
      </c>
      <c r="E13" s="229">
        <v>1148483</v>
      </c>
      <c r="F13" s="229">
        <v>979386</v>
      </c>
    </row>
    <row r="14" spans="1:6" ht="15" customHeight="1">
      <c r="A14" s="228" t="s">
        <v>234</v>
      </c>
      <c r="B14" s="223">
        <v>2080000</v>
      </c>
      <c r="C14" s="223">
        <v>2080000</v>
      </c>
      <c r="D14" s="229" t="s">
        <v>251</v>
      </c>
      <c r="E14" s="223">
        <v>375731</v>
      </c>
      <c r="F14" s="223">
        <v>285384</v>
      </c>
    </row>
    <row r="15" spans="1:6" ht="12.75">
      <c r="A15" s="228" t="s">
        <v>289</v>
      </c>
      <c r="B15" s="223">
        <v>232554209</v>
      </c>
      <c r="C15" s="223">
        <v>264511816</v>
      </c>
      <c r="D15" s="229" t="s">
        <v>253</v>
      </c>
      <c r="E15" s="223">
        <v>375731</v>
      </c>
      <c r="F15" s="223">
        <v>285384</v>
      </c>
    </row>
    <row r="16" spans="1:6" ht="12.75">
      <c r="A16" s="235" t="s">
        <v>290</v>
      </c>
      <c r="B16" s="234">
        <v>451117942</v>
      </c>
      <c r="C16" s="234">
        <v>479674457</v>
      </c>
      <c r="D16" s="235" t="s">
        <v>252</v>
      </c>
      <c r="E16" s="233">
        <v>1596715</v>
      </c>
      <c r="F16" s="233">
        <v>1264770</v>
      </c>
    </row>
    <row r="17" spans="1:6" ht="14.25" customHeight="1">
      <c r="A17" s="228" t="s">
        <v>235</v>
      </c>
      <c r="B17" s="223">
        <v>35140</v>
      </c>
      <c r="C17" s="223">
        <v>1505</v>
      </c>
      <c r="D17" s="235" t="s">
        <v>302</v>
      </c>
      <c r="E17" s="236"/>
      <c r="F17" s="236"/>
    </row>
    <row r="18" spans="1:6" ht="16.5" customHeight="1">
      <c r="A18" s="229" t="s">
        <v>236</v>
      </c>
      <c r="B18" s="229">
        <v>31293997</v>
      </c>
      <c r="C18" s="229">
        <v>48555443</v>
      </c>
      <c r="D18" s="229" t="s">
        <v>303</v>
      </c>
      <c r="E18" s="236"/>
      <c r="F18" s="236"/>
    </row>
    <row r="19" spans="1:6" ht="15.75" customHeight="1">
      <c r="A19" s="242" t="s">
        <v>237</v>
      </c>
      <c r="B19" s="236">
        <v>31329137</v>
      </c>
      <c r="C19" s="236">
        <v>48556948</v>
      </c>
      <c r="D19" s="229" t="s">
        <v>304</v>
      </c>
      <c r="E19" s="223">
        <v>970218</v>
      </c>
      <c r="F19" s="223">
        <v>844550</v>
      </c>
    </row>
    <row r="20" spans="1:6" ht="12.75">
      <c r="A20" s="229" t="s">
        <v>276</v>
      </c>
      <c r="B20" s="223">
        <v>558583</v>
      </c>
      <c r="C20" s="223">
        <v>4605828</v>
      </c>
      <c r="D20" s="229" t="s">
        <v>305</v>
      </c>
      <c r="E20" s="223">
        <v>16716824</v>
      </c>
      <c r="F20" s="223">
        <v>16062456</v>
      </c>
    </row>
    <row r="21" spans="1:6" ht="16.5" customHeight="1">
      <c r="A21" s="237" t="s">
        <v>277</v>
      </c>
      <c r="B21" s="223">
        <v>1420500</v>
      </c>
      <c r="C21" s="223">
        <v>346866</v>
      </c>
      <c r="D21" s="235" t="s">
        <v>306</v>
      </c>
      <c r="E21" s="236">
        <v>17687042</v>
      </c>
      <c r="F21" s="236">
        <v>16907006</v>
      </c>
    </row>
    <row r="22" spans="1:6" ht="25.5">
      <c r="A22" s="237" t="s">
        <v>238</v>
      </c>
      <c r="B22" s="225">
        <v>85255</v>
      </c>
      <c r="C22" s="225">
        <v>0</v>
      </c>
      <c r="D22" s="235"/>
      <c r="E22" s="233"/>
      <c r="F22" s="233"/>
    </row>
    <row r="23" spans="1:6" ht="12.75">
      <c r="A23" s="225" t="s">
        <v>239</v>
      </c>
      <c r="B23" s="241">
        <v>2064338</v>
      </c>
      <c r="C23" s="241">
        <v>4952694</v>
      </c>
      <c r="D23" s="235"/>
      <c r="E23" s="236"/>
      <c r="F23" s="236"/>
    </row>
    <row r="24" spans="1:6" ht="12.75">
      <c r="A24" s="229" t="s">
        <v>240</v>
      </c>
      <c r="B24" s="223">
        <v>20000</v>
      </c>
      <c r="C24" s="223">
        <v>20000</v>
      </c>
      <c r="D24" s="235"/>
      <c r="E24" s="236"/>
      <c r="F24" s="236"/>
    </row>
    <row r="25" spans="1:6" ht="12.75">
      <c r="A25" t="s">
        <v>312</v>
      </c>
      <c r="B25" s="292">
        <v>249016178</v>
      </c>
      <c r="C25" s="292">
        <v>246106408</v>
      </c>
      <c r="D25" s="235"/>
      <c r="E25" s="236"/>
      <c r="F25" s="236"/>
    </row>
    <row r="26" spans="1:6" ht="12.75">
      <c r="A26" s="225" t="s">
        <v>241</v>
      </c>
      <c r="B26" s="223">
        <v>249036178</v>
      </c>
      <c r="C26" s="223">
        <v>246126408</v>
      </c>
      <c r="D26" s="229"/>
      <c r="E26" s="223"/>
      <c r="F26" s="223"/>
    </row>
    <row r="27" spans="1:6" ht="12.75">
      <c r="A27" s="235" t="s">
        <v>242</v>
      </c>
      <c r="B27" s="234">
        <v>251100516</v>
      </c>
      <c r="C27" s="234">
        <v>251079102</v>
      </c>
      <c r="D27" s="235"/>
      <c r="E27" s="236"/>
      <c r="F27" s="236"/>
    </row>
    <row r="28" spans="1:6" ht="12.75">
      <c r="A28" s="233" t="s">
        <v>243</v>
      </c>
      <c r="B28" s="223"/>
      <c r="C28" s="223"/>
      <c r="D28" s="229"/>
      <c r="E28" s="223"/>
      <c r="F28" s="223"/>
    </row>
    <row r="29" spans="1:6" ht="12.75">
      <c r="A29" s="238" t="s">
        <v>177</v>
      </c>
      <c r="B29" s="301">
        <v>733547595</v>
      </c>
      <c r="C29" s="301">
        <v>779310507</v>
      </c>
      <c r="D29" s="233" t="s">
        <v>178</v>
      </c>
      <c r="E29" s="233">
        <v>733547595</v>
      </c>
      <c r="F29" s="233">
        <v>779310507</v>
      </c>
    </row>
    <row r="30" spans="1:4" ht="12.75">
      <c r="A30" t="s">
        <v>278</v>
      </c>
      <c r="D30" t="s">
        <v>293</v>
      </c>
    </row>
    <row r="31" spans="1:6" ht="12.75">
      <c r="A31" t="s">
        <v>279</v>
      </c>
      <c r="B31">
        <v>12977029</v>
      </c>
      <c r="C31">
        <v>11532369</v>
      </c>
      <c r="D31" t="s">
        <v>313</v>
      </c>
      <c r="E31">
        <v>106243145</v>
      </c>
      <c r="F31">
        <v>106243145</v>
      </c>
    </row>
    <row r="33" ht="12.75">
      <c r="A33" s="289"/>
    </row>
  </sheetData>
  <sheetProtection/>
  <mergeCells count="6">
    <mergeCell ref="D2:D3"/>
    <mergeCell ref="E2:E3"/>
    <mergeCell ref="F2:F3"/>
    <mergeCell ref="A2:A3"/>
    <mergeCell ref="B2:B3"/>
    <mergeCell ref="C2:C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B13">
      <selection activeCell="G6" sqref="G6"/>
    </sheetView>
  </sheetViews>
  <sheetFormatPr defaultColWidth="8.00390625" defaultRowHeight="12.75"/>
  <cols>
    <col min="1" max="1" width="5.00390625" style="183" customWidth="1"/>
    <col min="2" max="2" width="47.00390625" style="166" customWidth="1"/>
    <col min="3" max="4" width="15.140625" style="166" customWidth="1"/>
    <col min="5" max="16384" width="8.00390625" style="166" customWidth="1"/>
  </cols>
  <sheetData>
    <row r="1" spans="1:4" s="153" customFormat="1" ht="44.25" customHeight="1" thickBot="1">
      <c r="A1" s="152"/>
      <c r="B1" s="352" t="s">
        <v>345</v>
      </c>
      <c r="C1" s="352"/>
      <c r="D1" s="154" t="s">
        <v>300</v>
      </c>
    </row>
    <row r="2" spans="1:4" s="158" customFormat="1" ht="48" customHeight="1" thickBot="1">
      <c r="A2" s="155" t="s">
        <v>45</v>
      </c>
      <c r="B2" s="156" t="s">
        <v>179</v>
      </c>
      <c r="C2" s="156" t="s">
        <v>180</v>
      </c>
      <c r="D2" s="157" t="s">
        <v>181</v>
      </c>
    </row>
    <row r="3" spans="1:4" s="158" customFormat="1" ht="13.5" customHeight="1">
      <c r="A3" s="159">
        <v>1</v>
      </c>
      <c r="B3" s="160">
        <v>2</v>
      </c>
      <c r="C3" s="160">
        <v>3</v>
      </c>
      <c r="D3" s="161">
        <v>4</v>
      </c>
    </row>
    <row r="4" spans="1:4" ht="18" customHeight="1">
      <c r="A4" s="162" t="s">
        <v>123</v>
      </c>
      <c r="B4" s="163" t="s">
        <v>182</v>
      </c>
      <c r="C4" s="164">
        <v>2705239</v>
      </c>
      <c r="D4" s="165"/>
    </row>
    <row r="5" spans="1:4" ht="18" customHeight="1">
      <c r="A5" s="167" t="s">
        <v>124</v>
      </c>
      <c r="B5" s="168" t="s">
        <v>183</v>
      </c>
      <c r="C5" s="169"/>
      <c r="D5" s="170"/>
    </row>
    <row r="6" spans="1:4" ht="18" customHeight="1">
      <c r="A6" s="167" t="s">
        <v>125</v>
      </c>
      <c r="B6" s="168" t="s">
        <v>184</v>
      </c>
      <c r="C6" s="169"/>
      <c r="D6" s="170"/>
    </row>
    <row r="7" spans="1:4" ht="18" customHeight="1">
      <c r="A7" s="167" t="s">
        <v>126</v>
      </c>
      <c r="B7" s="168" t="s">
        <v>185</v>
      </c>
      <c r="C7" s="169"/>
      <c r="D7" s="170"/>
    </row>
    <row r="8" spans="1:4" ht="18" customHeight="1">
      <c r="A8" s="167" t="s">
        <v>127</v>
      </c>
      <c r="B8" s="168" t="s">
        <v>214</v>
      </c>
      <c r="C8" s="169"/>
      <c r="D8" s="170"/>
    </row>
    <row r="9" spans="1:4" ht="18" customHeight="1">
      <c r="A9" s="167" t="s">
        <v>128</v>
      </c>
      <c r="B9" s="168" t="s">
        <v>186</v>
      </c>
      <c r="C9" s="169">
        <v>706650</v>
      </c>
      <c r="D9" s="170"/>
    </row>
    <row r="10" spans="1:4" ht="18" customHeight="1">
      <c r="A10" s="167" t="s">
        <v>137</v>
      </c>
      <c r="B10" s="171" t="s">
        <v>187</v>
      </c>
      <c r="C10" s="169"/>
      <c r="D10" s="170"/>
    </row>
    <row r="11" spans="1:4" ht="18" customHeight="1">
      <c r="A11" s="167" t="s">
        <v>138</v>
      </c>
      <c r="B11" s="171" t="s">
        <v>188</v>
      </c>
      <c r="C11" s="169"/>
      <c r="D11" s="170"/>
    </row>
    <row r="12" spans="1:4" ht="18" customHeight="1">
      <c r="A12" s="167" t="s">
        <v>139</v>
      </c>
      <c r="B12" s="171" t="s">
        <v>189</v>
      </c>
      <c r="C12" s="169">
        <v>3078865</v>
      </c>
      <c r="D12" s="170"/>
    </row>
    <row r="13" spans="1:4" ht="18" customHeight="1">
      <c r="A13" s="167" t="s">
        <v>140</v>
      </c>
      <c r="B13" s="171" t="s">
        <v>190</v>
      </c>
      <c r="C13" s="169"/>
      <c r="D13" s="170"/>
    </row>
    <row r="14" spans="1:4" ht="18" customHeight="1">
      <c r="A14" s="167" t="s">
        <v>141</v>
      </c>
      <c r="B14" s="171" t="s">
        <v>191</v>
      </c>
      <c r="C14" s="169"/>
      <c r="D14" s="170"/>
    </row>
    <row r="15" spans="1:4" ht="22.5" customHeight="1">
      <c r="A15" s="167" t="s">
        <v>142</v>
      </c>
      <c r="B15" s="171" t="s">
        <v>192</v>
      </c>
      <c r="C15" s="169">
        <v>9865725</v>
      </c>
      <c r="D15" s="170"/>
    </row>
    <row r="16" spans="1:4" ht="18" customHeight="1">
      <c r="A16" s="167" t="s">
        <v>143</v>
      </c>
      <c r="B16" s="168" t="s">
        <v>215</v>
      </c>
      <c r="C16" s="169">
        <v>1765680</v>
      </c>
      <c r="D16" s="170">
        <v>32160</v>
      </c>
    </row>
    <row r="17" spans="1:4" ht="18" customHeight="1">
      <c r="A17" s="167" t="s">
        <v>144</v>
      </c>
      <c r="B17" s="168" t="s">
        <v>193</v>
      </c>
      <c r="C17" s="169"/>
      <c r="D17" s="170"/>
    </row>
    <row r="18" spans="1:4" ht="18" customHeight="1">
      <c r="A18" s="167" t="s">
        <v>145</v>
      </c>
      <c r="B18" s="168" t="s">
        <v>194</v>
      </c>
      <c r="C18" s="169"/>
      <c r="D18" s="170"/>
    </row>
    <row r="19" spans="1:4" ht="18" customHeight="1">
      <c r="A19" s="167" t="s">
        <v>146</v>
      </c>
      <c r="B19" s="168" t="s">
        <v>195</v>
      </c>
      <c r="C19" s="169"/>
      <c r="D19" s="170"/>
    </row>
    <row r="20" spans="1:4" ht="18" customHeight="1">
      <c r="A20" s="167" t="s">
        <v>147</v>
      </c>
      <c r="B20" s="168" t="s">
        <v>196</v>
      </c>
      <c r="C20" s="169"/>
      <c r="D20" s="170"/>
    </row>
    <row r="21" spans="1:4" ht="18" customHeight="1">
      <c r="A21" s="167" t="s">
        <v>148</v>
      </c>
      <c r="B21" s="172"/>
      <c r="C21" s="173"/>
      <c r="D21" s="170"/>
    </row>
    <row r="22" spans="1:4" ht="18" customHeight="1">
      <c r="A22" s="167" t="s">
        <v>149</v>
      </c>
      <c r="B22" s="174"/>
      <c r="C22" s="173"/>
      <c r="D22" s="170"/>
    </row>
    <row r="23" spans="1:4" ht="18" customHeight="1">
      <c r="A23" s="167" t="s">
        <v>150</v>
      </c>
      <c r="B23" s="174"/>
      <c r="C23" s="173"/>
      <c r="D23" s="170"/>
    </row>
    <row r="24" spans="1:4" ht="18" customHeight="1">
      <c r="A24" s="167" t="s">
        <v>151</v>
      </c>
      <c r="B24" s="174"/>
      <c r="C24" s="173"/>
      <c r="D24" s="170"/>
    </row>
    <row r="25" spans="1:4" ht="18" customHeight="1">
      <c r="A25" s="167" t="s">
        <v>152</v>
      </c>
      <c r="B25" s="174"/>
      <c r="C25" s="173"/>
      <c r="D25" s="170"/>
    </row>
    <row r="26" spans="1:4" ht="18" customHeight="1">
      <c r="A26" s="167" t="s">
        <v>153</v>
      </c>
      <c r="B26" s="174"/>
      <c r="C26" s="173"/>
      <c r="D26" s="170"/>
    </row>
    <row r="27" spans="1:4" ht="18" customHeight="1">
      <c r="A27" s="167" t="s">
        <v>154</v>
      </c>
      <c r="B27" s="174"/>
      <c r="C27" s="173"/>
      <c r="D27" s="170"/>
    </row>
    <row r="28" spans="1:4" ht="18" customHeight="1">
      <c r="A28" s="167" t="s">
        <v>155</v>
      </c>
      <c r="B28" s="174"/>
      <c r="C28" s="173"/>
      <c r="D28" s="170"/>
    </row>
    <row r="29" spans="1:4" ht="18" customHeight="1">
      <c r="A29" s="175" t="s">
        <v>156</v>
      </c>
      <c r="B29" s="176"/>
      <c r="C29" s="177"/>
      <c r="D29" s="178"/>
    </row>
    <row r="30" spans="1:4" ht="18" customHeight="1">
      <c r="A30" s="159" t="s">
        <v>157</v>
      </c>
      <c r="B30" s="179" t="s">
        <v>164</v>
      </c>
      <c r="C30" s="180">
        <f>SUM(C4+C8+C17+C18+C19+B26)</f>
        <v>2705239</v>
      </c>
      <c r="D30" s="181">
        <f>SUM(D4:D29)</f>
        <v>32160</v>
      </c>
    </row>
    <row r="31" spans="1:4" ht="8.25" customHeight="1">
      <c r="A31" s="182"/>
      <c r="B31" s="351"/>
      <c r="C31" s="351"/>
      <c r="D31" s="351"/>
    </row>
  </sheetData>
  <sheetProtection selectLockedCells="1" selectUnlockedCells="1"/>
  <mergeCells count="2">
    <mergeCell ref="B31:D31"/>
    <mergeCell ref="B1:C1"/>
  </mergeCells>
  <printOptions horizontalCentered="1"/>
  <pageMargins left="0.7875" right="0.7875" top="1.629861111111111" bottom="0.9840277777777777" header="0.7875" footer="0.5118055555555555"/>
  <pageSetup horizontalDpi="300" verticalDpi="300" orientation="portrait" paperSize="9" scale="95" r:id="rId1"/>
  <headerFooter alignWithMargins="0">
    <oddHeader>&amp;C&amp;"Times New Roman CE,Félkövér"&amp;12Az önkormányzat által adott közvetett támogatások
(kedvezmények)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Pazmandfalu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Pázmándfalu Jegyző</cp:lastModifiedBy>
  <cp:lastPrinted>2018-05-08T13:36:07Z</cp:lastPrinted>
  <dcterms:created xsi:type="dcterms:W3CDTF">2014-08-11T13:20:15Z</dcterms:created>
  <dcterms:modified xsi:type="dcterms:W3CDTF">2018-05-28T09:19:07Z</dcterms:modified>
  <cp:category/>
  <cp:version/>
  <cp:contentType/>
  <cp:contentStatus/>
</cp:coreProperties>
</file>